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60" windowWidth="20730" windowHeight="11100" activeTab="2"/>
  </bookViews>
  <sheets>
    <sheet name="Conjunto de datos" sheetId="2" r:id="rId1"/>
    <sheet name="Metadatos" sheetId="3" r:id="rId2"/>
    <sheet name="Diccionario " sheetId="4" r:id="rId3"/>
  </sheets>
  <calcPr calcId="145621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J86" i="2" l="1"/>
  <c r="I86" i="2"/>
  <c r="H86" i="2"/>
  <c r="E86" i="2"/>
  <c r="E47" i="2"/>
  <c r="G47" i="2"/>
  <c r="H47" i="2"/>
  <c r="D47" i="2"/>
  <c r="F44" i="2"/>
  <c r="K44" i="2" s="1"/>
  <c r="I44" i="2"/>
  <c r="J44" i="2"/>
  <c r="F45" i="2"/>
  <c r="K45" i="2" s="1"/>
  <c r="I45" i="2"/>
  <c r="L45" i="2" s="1"/>
  <c r="J45" i="2"/>
  <c r="N45" i="2" s="1"/>
  <c r="F46" i="2"/>
  <c r="K46" i="2" s="1"/>
  <c r="I46" i="2"/>
  <c r="L46" i="2" s="1"/>
  <c r="J46" i="2"/>
  <c r="N46" i="2" s="1"/>
  <c r="K33" i="2"/>
  <c r="J33" i="2"/>
  <c r="I33" i="2"/>
  <c r="F33" i="2"/>
  <c r="L33" i="2" s="1"/>
  <c r="J32" i="2"/>
  <c r="N32" i="2" s="1"/>
  <c r="I32" i="2"/>
  <c r="F32" i="2"/>
  <c r="J31" i="2"/>
  <c r="I31" i="2"/>
  <c r="F31" i="2"/>
  <c r="J30" i="2"/>
  <c r="I30" i="2"/>
  <c r="F30" i="2"/>
  <c r="J29" i="2"/>
  <c r="I29" i="2"/>
  <c r="F29" i="2"/>
  <c r="I3" i="2"/>
  <c r="N44" i="2" l="1"/>
  <c r="M31" i="2"/>
  <c r="L30" i="2"/>
  <c r="L44" i="2"/>
  <c r="M46" i="2"/>
  <c r="M44" i="2"/>
  <c r="M45" i="2"/>
  <c r="M29" i="2"/>
  <c r="N31" i="2"/>
  <c r="K29" i="2"/>
  <c r="K30" i="2"/>
  <c r="M32" i="2"/>
  <c r="M33" i="2"/>
  <c r="M30" i="2"/>
  <c r="N33" i="2"/>
  <c r="K31" i="2"/>
  <c r="L32" i="2"/>
  <c r="L29" i="2"/>
  <c r="L31" i="2"/>
  <c r="K32" i="2"/>
  <c r="K15" i="2"/>
  <c r="J15" i="2"/>
  <c r="I15" i="2"/>
  <c r="F15" i="2"/>
  <c r="L15" i="2" l="1"/>
  <c r="M15" i="2"/>
  <c r="N15" i="2"/>
  <c r="F84" i="2"/>
  <c r="F79" i="2"/>
  <c r="F75" i="2"/>
  <c r="F74" i="2"/>
  <c r="F73" i="2"/>
  <c r="F69" i="2"/>
  <c r="F67" i="2"/>
  <c r="F65" i="2"/>
  <c r="F64" i="2"/>
  <c r="F62" i="2"/>
  <c r="F58" i="2"/>
  <c r="F59" i="2"/>
  <c r="F60" i="2"/>
  <c r="F57" i="2"/>
  <c r="F55" i="2"/>
  <c r="F54" i="2"/>
  <c r="F49" i="2"/>
  <c r="F80" i="2"/>
  <c r="M80" i="2" s="1"/>
  <c r="I80" i="2"/>
  <c r="J80" i="2"/>
  <c r="F77" i="2"/>
  <c r="I77" i="2"/>
  <c r="J77" i="2"/>
  <c r="F78" i="2"/>
  <c r="I78" i="2"/>
  <c r="L78" i="2" s="1"/>
  <c r="J78" i="2"/>
  <c r="F68" i="2"/>
  <c r="I68" i="2"/>
  <c r="J68" i="2"/>
  <c r="F35" i="2"/>
  <c r="K35" i="2" s="1"/>
  <c r="I35" i="2"/>
  <c r="J35" i="2"/>
  <c r="L80" i="2" l="1"/>
  <c r="K80" i="2"/>
  <c r="N80" i="2"/>
  <c r="M77" i="2"/>
  <c r="N78" i="2"/>
  <c r="M78" i="2"/>
  <c r="L77" i="2"/>
  <c r="K77" i="2"/>
  <c r="K78" i="2"/>
  <c r="N77" i="2"/>
  <c r="M68" i="2"/>
  <c r="N68" i="2"/>
  <c r="L68" i="2"/>
  <c r="K68" i="2"/>
  <c r="N35" i="2"/>
  <c r="M35" i="2"/>
  <c r="L35" i="2"/>
  <c r="G86" i="2"/>
  <c r="E87" i="2"/>
  <c r="D86" i="2"/>
  <c r="K73" i="2"/>
  <c r="K84" i="2"/>
  <c r="J71" i="2"/>
  <c r="J72" i="2"/>
  <c r="J73" i="2"/>
  <c r="M73" i="2" s="1"/>
  <c r="J74" i="2"/>
  <c r="J75" i="2"/>
  <c r="M75" i="2" s="1"/>
  <c r="J76" i="2"/>
  <c r="J79" i="2"/>
  <c r="J81" i="2"/>
  <c r="J82" i="2"/>
  <c r="J83" i="2"/>
  <c r="J84" i="2"/>
  <c r="J85" i="2"/>
  <c r="I71" i="2"/>
  <c r="I72" i="2"/>
  <c r="I73" i="2"/>
  <c r="L73" i="2" s="1"/>
  <c r="I74" i="2"/>
  <c r="I75" i="2"/>
  <c r="I76" i="2"/>
  <c r="I79" i="2"/>
  <c r="I81" i="2"/>
  <c r="I82" i="2"/>
  <c r="I83" i="2"/>
  <c r="I84" i="2"/>
  <c r="L84" i="2" s="1"/>
  <c r="I85" i="2"/>
  <c r="F82" i="2"/>
  <c r="K82" i="2" s="1"/>
  <c r="F83" i="2"/>
  <c r="K83" i="2" s="1"/>
  <c r="F81" i="2"/>
  <c r="K81" i="2" s="1"/>
  <c r="F76" i="2"/>
  <c r="K76" i="2" s="1"/>
  <c r="F70" i="2"/>
  <c r="F71" i="2"/>
  <c r="K71" i="2" s="1"/>
  <c r="F72" i="2"/>
  <c r="L72" i="2" s="1"/>
  <c r="K69" i="2"/>
  <c r="F85" i="2"/>
  <c r="K85" i="2" s="1"/>
  <c r="K74" i="2"/>
  <c r="J66" i="2"/>
  <c r="I66" i="2"/>
  <c r="F63" i="2"/>
  <c r="K63" i="2" s="1"/>
  <c r="K54" i="2"/>
  <c r="I63" i="2"/>
  <c r="J63" i="2"/>
  <c r="K64" i="2"/>
  <c r="I64" i="2"/>
  <c r="J64" i="2"/>
  <c r="I65" i="2"/>
  <c r="J65" i="2"/>
  <c r="F66" i="2"/>
  <c r="K66" i="2" s="1"/>
  <c r="K67" i="2"/>
  <c r="I67" i="2"/>
  <c r="J67" i="2"/>
  <c r="I69" i="2"/>
  <c r="J69" i="2"/>
  <c r="I70" i="2"/>
  <c r="J70" i="2"/>
  <c r="J61" i="2"/>
  <c r="I61" i="2"/>
  <c r="F61" i="2"/>
  <c r="K61" i="2" s="1"/>
  <c r="J59" i="2"/>
  <c r="I59" i="2"/>
  <c r="J58" i="2"/>
  <c r="I58" i="2"/>
  <c r="J57" i="2"/>
  <c r="I57" i="2"/>
  <c r="L57" i="2" s="1"/>
  <c r="J56" i="2"/>
  <c r="I56" i="2"/>
  <c r="F56" i="2"/>
  <c r="J55" i="2"/>
  <c r="I55" i="2"/>
  <c r="J54" i="2"/>
  <c r="I54" i="2"/>
  <c r="J53" i="2"/>
  <c r="I53" i="2"/>
  <c r="F53" i="2"/>
  <c r="J52" i="2"/>
  <c r="I52" i="2"/>
  <c r="F52" i="2"/>
  <c r="J51" i="2"/>
  <c r="I51" i="2"/>
  <c r="F51" i="2"/>
  <c r="J50" i="2"/>
  <c r="I50" i="2"/>
  <c r="F50" i="2"/>
  <c r="K50" i="2" s="1"/>
  <c r="J49" i="2"/>
  <c r="I49" i="2"/>
  <c r="J62" i="2"/>
  <c r="I62" i="2"/>
  <c r="J60" i="2"/>
  <c r="I60" i="2"/>
  <c r="I42" i="2"/>
  <c r="J42" i="2"/>
  <c r="I43" i="2"/>
  <c r="J43" i="2"/>
  <c r="F43" i="2"/>
  <c r="K43" i="2" s="1"/>
  <c r="F42" i="2"/>
  <c r="J4" i="2"/>
  <c r="J5" i="2"/>
  <c r="J6" i="2"/>
  <c r="J7" i="2"/>
  <c r="J8" i="2"/>
  <c r="J9" i="2"/>
  <c r="J10" i="2"/>
  <c r="J11" i="2"/>
  <c r="J12" i="2"/>
  <c r="J13" i="2"/>
  <c r="J14" i="2"/>
  <c r="J16" i="2"/>
  <c r="J17" i="2"/>
  <c r="J18" i="2"/>
  <c r="J19" i="2"/>
  <c r="J20" i="2"/>
  <c r="J21" i="2"/>
  <c r="J22" i="2"/>
  <c r="J23" i="2"/>
  <c r="J24" i="2"/>
  <c r="J25" i="2"/>
  <c r="J26" i="2"/>
  <c r="N26" i="2" s="1"/>
  <c r="J27" i="2"/>
  <c r="J28" i="2"/>
  <c r="J34" i="2"/>
  <c r="J36" i="2"/>
  <c r="J37" i="2"/>
  <c r="J38" i="2"/>
  <c r="J39" i="2"/>
  <c r="J40" i="2"/>
  <c r="J41" i="2"/>
  <c r="J3" i="2"/>
  <c r="I4" i="2"/>
  <c r="I5" i="2"/>
  <c r="I6" i="2"/>
  <c r="I7" i="2"/>
  <c r="I8" i="2"/>
  <c r="I9" i="2"/>
  <c r="I10" i="2"/>
  <c r="I11" i="2"/>
  <c r="I12" i="2"/>
  <c r="I13" i="2"/>
  <c r="I14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34" i="2"/>
  <c r="I36" i="2"/>
  <c r="I37" i="2"/>
  <c r="I38" i="2"/>
  <c r="I39" i="2"/>
  <c r="I40" i="2"/>
  <c r="I41" i="2"/>
  <c r="F41" i="2"/>
  <c r="F38" i="2"/>
  <c r="K38" i="2" s="1"/>
  <c r="F39" i="2"/>
  <c r="K39" i="2" s="1"/>
  <c r="F40" i="2"/>
  <c r="F37" i="2"/>
  <c r="F34" i="2"/>
  <c r="K34" i="2" s="1"/>
  <c r="F36" i="2"/>
  <c r="F27" i="2"/>
  <c r="F28" i="2"/>
  <c r="K28" i="2" s="1"/>
  <c r="F26" i="2"/>
  <c r="K26" i="2" s="1"/>
  <c r="F25" i="2"/>
  <c r="K25" i="2" s="1"/>
  <c r="F22" i="2"/>
  <c r="F23" i="2"/>
  <c r="F24" i="2"/>
  <c r="K24" i="2" s="1"/>
  <c r="F20" i="2"/>
  <c r="F21" i="2"/>
  <c r="K21" i="2" s="1"/>
  <c r="F19" i="2"/>
  <c r="F18" i="2"/>
  <c r="F17" i="2"/>
  <c r="F16" i="2"/>
  <c r="F14" i="2"/>
  <c r="K14" i="2" s="1"/>
  <c r="F13" i="2"/>
  <c r="F11" i="2"/>
  <c r="F12" i="2"/>
  <c r="K12" i="2" s="1"/>
  <c r="F10" i="2"/>
  <c r="K10" i="2" s="1"/>
  <c r="F9" i="2"/>
  <c r="F5" i="2"/>
  <c r="F6" i="2"/>
  <c r="F7" i="2"/>
  <c r="F8" i="2"/>
  <c r="F4" i="2"/>
  <c r="F3" i="2"/>
  <c r="L81" i="2" l="1"/>
  <c r="K3" i="2"/>
  <c r="F47" i="2"/>
  <c r="N43" i="2"/>
  <c r="L85" i="2"/>
  <c r="M85" i="2"/>
  <c r="N42" i="2"/>
  <c r="M83" i="2"/>
  <c r="L83" i="2"/>
  <c r="M82" i="2"/>
  <c r="M81" i="2"/>
  <c r="L63" i="2"/>
  <c r="J47" i="2"/>
  <c r="I47" i="2"/>
  <c r="L43" i="2"/>
  <c r="L25" i="2"/>
  <c r="L17" i="2"/>
  <c r="L4" i="2"/>
  <c r="M25" i="2"/>
  <c r="L20" i="2"/>
  <c r="L16" i="2"/>
  <c r="N16" i="2"/>
  <c r="N10" i="2"/>
  <c r="N3" i="2"/>
  <c r="M84" i="2"/>
  <c r="M76" i="2"/>
  <c r="L76" i="2"/>
  <c r="L79" i="2"/>
  <c r="L82" i="2"/>
  <c r="G87" i="2"/>
  <c r="L70" i="2"/>
  <c r="M72" i="2"/>
  <c r="L5" i="2"/>
  <c r="N85" i="2"/>
  <c r="K72" i="2"/>
  <c r="L52" i="2"/>
  <c r="M71" i="2"/>
  <c r="N84" i="2"/>
  <c r="K75" i="2"/>
  <c r="K79" i="2"/>
  <c r="N71" i="2"/>
  <c r="M41" i="2"/>
  <c r="L75" i="2"/>
  <c r="L71" i="2"/>
  <c r="M74" i="2"/>
  <c r="N82" i="2"/>
  <c r="N79" i="2"/>
  <c r="M19" i="2"/>
  <c r="L74" i="2"/>
  <c r="M79" i="2"/>
  <c r="D87" i="2"/>
  <c r="F86" i="2"/>
  <c r="L9" i="2"/>
  <c r="L13" i="2"/>
  <c r="L18" i="2"/>
  <c r="L22" i="2"/>
  <c r="M36" i="2"/>
  <c r="N19" i="2"/>
  <c r="M14" i="2"/>
  <c r="N74" i="2"/>
  <c r="L58" i="2"/>
  <c r="N83" i="2"/>
  <c r="N81" i="2"/>
  <c r="N76" i="2"/>
  <c r="N37" i="2"/>
  <c r="N72" i="2"/>
  <c r="L56" i="2"/>
  <c r="H87" i="2"/>
  <c r="L26" i="2"/>
  <c r="M26" i="2"/>
  <c r="L11" i="2"/>
  <c r="N14" i="2"/>
  <c r="K19" i="2"/>
  <c r="N41" i="2"/>
  <c r="L6" i="2"/>
  <c r="L38" i="2"/>
  <c r="L28" i="2"/>
  <c r="L7" i="2"/>
  <c r="N38" i="2"/>
  <c r="N28" i="2"/>
  <c r="N7" i="2"/>
  <c r="M22" i="2"/>
  <c r="L24" i="2"/>
  <c r="N24" i="2"/>
  <c r="N20" i="2"/>
  <c r="N11" i="2"/>
  <c r="L42" i="2"/>
  <c r="K6" i="2"/>
  <c r="M6" i="2"/>
  <c r="M12" i="2"/>
  <c r="K5" i="2"/>
  <c r="L12" i="2"/>
  <c r="M5" i="2"/>
  <c r="L21" i="2"/>
  <c r="N6" i="2"/>
  <c r="L10" i="2"/>
  <c r="L14" i="2"/>
  <c r="L19" i="2"/>
  <c r="M10" i="2"/>
  <c r="N12" i="2"/>
  <c r="M34" i="2"/>
  <c r="N22" i="2"/>
  <c r="K22" i="2"/>
  <c r="N25" i="2"/>
  <c r="M39" i="2"/>
  <c r="N39" i="2"/>
  <c r="L39" i="2"/>
  <c r="M37" i="2"/>
  <c r="K36" i="2"/>
  <c r="L34" i="2"/>
  <c r="N34" i="2"/>
  <c r="K52" i="2"/>
  <c r="N59" i="2"/>
  <c r="M63" i="2"/>
  <c r="N57" i="2"/>
  <c r="K56" i="2"/>
  <c r="N55" i="2"/>
  <c r="L54" i="2"/>
  <c r="N49" i="2"/>
  <c r="N69" i="2"/>
  <c r="N67" i="2"/>
  <c r="M69" i="2"/>
  <c r="M67" i="2"/>
  <c r="L60" i="2"/>
  <c r="N70" i="2"/>
  <c r="L69" i="2"/>
  <c r="L67" i="2"/>
  <c r="L53" i="2"/>
  <c r="L49" i="2"/>
  <c r="M66" i="2"/>
  <c r="L65" i="2"/>
  <c r="M64" i="2"/>
  <c r="N64" i="2"/>
  <c r="L64" i="2"/>
  <c r="N62" i="2"/>
  <c r="K58" i="2"/>
  <c r="N53" i="2"/>
  <c r="N51" i="2"/>
  <c r="L66" i="2"/>
  <c r="K65" i="2"/>
  <c r="M70" i="2"/>
  <c r="N66" i="2"/>
  <c r="M65" i="2"/>
  <c r="N63" i="2"/>
  <c r="K70" i="2"/>
  <c r="M8" i="2"/>
  <c r="K8" i="2"/>
  <c r="K9" i="2"/>
  <c r="K23" i="2"/>
  <c r="M23" i="2"/>
  <c r="L23" i="2"/>
  <c r="M40" i="2"/>
  <c r="L40" i="2"/>
  <c r="N40" i="2"/>
  <c r="M28" i="2"/>
  <c r="N23" i="2"/>
  <c r="M7" i="2"/>
  <c r="K13" i="2"/>
  <c r="L8" i="2"/>
  <c r="M3" i="2"/>
  <c r="M13" i="2"/>
  <c r="N9" i="2"/>
  <c r="K40" i="2"/>
  <c r="L3" i="2"/>
  <c r="M16" i="2"/>
  <c r="N8" i="2"/>
  <c r="M38" i="2"/>
  <c r="M42" i="2"/>
  <c r="K42" i="2"/>
  <c r="L50" i="2"/>
  <c r="M50" i="2"/>
  <c r="M4" i="2"/>
  <c r="K4" i="2"/>
  <c r="M11" i="2"/>
  <c r="K11" i="2"/>
  <c r="M17" i="2"/>
  <c r="K17" i="2"/>
  <c r="M20" i="2"/>
  <c r="K20" i="2"/>
  <c r="K18" i="2"/>
  <c r="M18" i="2"/>
  <c r="M9" i="2"/>
  <c r="N13" i="2"/>
  <c r="K27" i="2"/>
  <c r="M27" i="2"/>
  <c r="L27" i="2"/>
  <c r="K37" i="2"/>
  <c r="L37" i="2"/>
  <c r="K41" i="2"/>
  <c r="L41" i="2"/>
  <c r="N21" i="2"/>
  <c r="M21" i="2"/>
  <c r="N4" i="2"/>
  <c r="M24" i="2"/>
  <c r="M52" i="2"/>
  <c r="M54" i="2"/>
  <c r="M56" i="2"/>
  <c r="M58" i="2"/>
  <c r="N36" i="2"/>
  <c r="N60" i="2"/>
  <c r="M51" i="2"/>
  <c r="M55" i="2"/>
  <c r="M59" i="2"/>
  <c r="K16" i="2"/>
  <c r="K7" i="2"/>
  <c r="N18" i="2"/>
  <c r="N5" i="2"/>
  <c r="L36" i="2"/>
  <c r="M43" i="2"/>
  <c r="M62" i="2"/>
  <c r="N50" i="2"/>
  <c r="N52" i="2"/>
  <c r="N54" i="2"/>
  <c r="N56" i="2"/>
  <c r="N58" i="2"/>
  <c r="N61" i="2"/>
  <c r="L61" i="2"/>
  <c r="M61" i="2"/>
  <c r="M49" i="2"/>
  <c r="K51" i="2"/>
  <c r="M53" i="2"/>
  <c r="K55" i="2"/>
  <c r="M57" i="2"/>
  <c r="K59" i="2"/>
  <c r="L51" i="2"/>
  <c r="L55" i="2"/>
  <c r="L59" i="2"/>
  <c r="K49" i="2"/>
  <c r="K53" i="2"/>
  <c r="K57" i="2"/>
  <c r="M60" i="2"/>
  <c r="K62" i="2"/>
  <c r="L62" i="2"/>
  <c r="K60" i="2"/>
  <c r="K47" i="2" l="1"/>
  <c r="M47" i="2"/>
  <c r="L47" i="2"/>
  <c r="N47" i="2"/>
  <c r="F87" i="2"/>
  <c r="K86" i="2"/>
  <c r="L86" i="2"/>
  <c r="I87" i="2"/>
  <c r="N86" i="2"/>
  <c r="M86" i="2"/>
  <c r="J87" i="2"/>
  <c r="K87" i="2" l="1"/>
  <c r="L87" i="2"/>
  <c r="N87" i="2"/>
  <c r="M87" i="2"/>
</calcChain>
</file>

<file path=xl/sharedStrings.xml><?xml version="1.0" encoding="utf-8"?>
<sst xmlns="http://schemas.openxmlformats.org/spreadsheetml/2006/main" count="309" uniqueCount="196">
  <si>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</si>
  <si>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</si>
  <si>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</si>
  <si>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</si>
  <si>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</si>
  <si>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</si>
  <si>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</si>
  <si>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</si>
  <si>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</si>
  <si>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</si>
  <si>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</si>
  <si>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</si>
  <si>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</si>
  <si>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</si>
  <si>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Remuneraciones Unificadas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</si>
  <si>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</si>
  <si>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</si>
  <si>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</si>
  <si>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</si>
  <si>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</si>
  <si>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</si>
  <si>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</si>
  <si>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</si>
  <si>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</si>
  <si>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</si>
  <si>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</si>
  <si>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</si>
  <si>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</si>
  <si>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</si>
  <si>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</si>
  <si>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</si>
  <si>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</si>
  <si>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</si>
  <si>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</si>
  <si>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</si>
  <si>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</si>
  <si>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</si>
  <si>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</si>
  <si>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</si>
  <si>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</si>
  <si>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</si>
  <si>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</si>
  <si>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111.5.1.01.05</t>
  </si>
  <si>
    <t>111.5.1.02.03</t>
  </si>
  <si>
    <t>111.5.1.02.04</t>
  </si>
  <si>
    <t>111.5.1.05.10</t>
  </si>
  <si>
    <t>111.5.1.05.12</t>
  </si>
  <si>
    <t>111.5.1.05.13</t>
  </si>
  <si>
    <t>111.5.1.06.01</t>
  </si>
  <si>
    <t>111.5.1.06.02</t>
  </si>
  <si>
    <t>111.5.1.07.02</t>
  </si>
  <si>
    <t>111.5.1.07.03</t>
  </si>
  <si>
    <t>111.5.1.07.07</t>
  </si>
  <si>
    <t>111.5.3.01.05</t>
  </si>
  <si>
    <t>111.5.3.02.07</t>
  </si>
  <si>
    <t>111.5.3.02.43</t>
  </si>
  <si>
    <t>111.5.3.03.01</t>
  </si>
  <si>
    <t>111.5.3.03.03</t>
  </si>
  <si>
    <t>111.5.3.04.05</t>
  </si>
  <si>
    <t>111.5.3.06.06</t>
  </si>
  <si>
    <t>111.5.3.06.12</t>
  </si>
  <si>
    <t>111.5.3.07.02</t>
  </si>
  <si>
    <t>111.5.3.08.02</t>
  </si>
  <si>
    <t>111.5.3.08.03</t>
  </si>
  <si>
    <t>111.5.3.08.04</t>
  </si>
  <si>
    <t>111.5.3.08.11</t>
  </si>
  <si>
    <t>111.5.3.16.01</t>
  </si>
  <si>
    <t>111.5.7.01.02</t>
  </si>
  <si>
    <t>111.5.7.02.01</t>
  </si>
  <si>
    <t>111.5.7.02.03</t>
  </si>
  <si>
    <t>111.5.7.02.06</t>
  </si>
  <si>
    <t>111.5.8.01.01</t>
  </si>
  <si>
    <t>111.8.4.01.04</t>
  </si>
  <si>
    <t>111.8.4.01.07</t>
  </si>
  <si>
    <t>1.1.1. SUBP. 1.- ADMINISTRACIÓN EMPRESA EMOVTT SR</t>
  </si>
  <si>
    <t>Décimotercer Sueldo</t>
  </si>
  <si>
    <t>Décimocuarto sueldo</t>
  </si>
  <si>
    <t>Subrogación</t>
  </si>
  <si>
    <t>Encargo</t>
  </si>
  <si>
    <t>Fondo de Reserva</t>
  </si>
  <si>
    <t>BIENES Y SERVICIOS DE CONSUMO</t>
  </si>
  <si>
    <t>Telecomunicaciones</t>
  </si>
  <si>
    <t>Difusión, Información y Publicidad</t>
  </si>
  <si>
    <t>Garantía Extendida de Bienes</t>
  </si>
  <si>
    <t>Pasajes al Interior</t>
  </si>
  <si>
    <t>Viáticos y Subsistencias en el Interior</t>
  </si>
  <si>
    <t>Arrendamiento y Licencias de Uso de Paquetes Informáticos</t>
  </si>
  <si>
    <t>Materiales de Oficina</t>
  </si>
  <si>
    <t>Seguros</t>
  </si>
  <si>
    <t>Comisiones Bancarias</t>
  </si>
  <si>
    <t>Maquinarias y Equipos</t>
  </si>
  <si>
    <t>Equipos, Sistemas y Paquetes Informáticos</t>
  </si>
  <si>
    <t>111.5.1.05.09</t>
  </si>
  <si>
    <t>Horas Extraordinarias Y Suplementarias</t>
  </si>
  <si>
    <t>Servicios Personales por Contrato</t>
  </si>
  <si>
    <t>Combustible</t>
  </si>
  <si>
    <t>111.5.3.02.55</t>
  </si>
  <si>
    <t>Maquinarias Y Equipos</t>
  </si>
  <si>
    <t>111.5.3.04.04</t>
  </si>
  <si>
    <t>Materiales de Impresión, Fotografía, Reproducción y Publicaciones</t>
  </si>
  <si>
    <t>111.5.3.08.07</t>
  </si>
  <si>
    <t>Materiales de Construcción, Eléctricos, Plomería y Carpintería</t>
  </si>
  <si>
    <t>Costas Judiciales.</t>
  </si>
  <si>
    <t>Al Gobierno Central</t>
  </si>
  <si>
    <t>113.5.1.01.05</t>
  </si>
  <si>
    <t>113.5.1.02.03</t>
  </si>
  <si>
    <t>113.5.1.02.04</t>
  </si>
  <si>
    <t>113.5.1.05.10</t>
  </si>
  <si>
    <t>113.5.1.05.12</t>
  </si>
  <si>
    <t>113.5.1.05.13</t>
  </si>
  <si>
    <t>113.5.1.06.01</t>
  </si>
  <si>
    <t>113.5.1.06.02</t>
  </si>
  <si>
    <t>113.5.1.07.02</t>
  </si>
  <si>
    <t>113.5.1.07.03</t>
  </si>
  <si>
    <t>113.5.1.07.07</t>
  </si>
  <si>
    <t>113.53.01.01</t>
  </si>
  <si>
    <t>113.5.3.01.04</t>
  </si>
  <si>
    <t>113.5.3.01.05</t>
  </si>
  <si>
    <t>113.5.3.02.08</t>
  </si>
  <si>
    <t>113.5.3.02.09</t>
  </si>
  <si>
    <t>113.5.3.04.04</t>
  </si>
  <si>
    <t>113.5.3.08.02</t>
  </si>
  <si>
    <t>113.5.3.08.04</t>
  </si>
  <si>
    <t>113.5.8.01.04</t>
  </si>
  <si>
    <t>113.7.3.08.11</t>
  </si>
  <si>
    <t>113.8.4.01.04</t>
  </si>
  <si>
    <t>113.8.4.01.06</t>
  </si>
  <si>
    <t>113.9.7.01.01</t>
  </si>
  <si>
    <t>1.1.3. SUBP- 3.- TERMINAL TERRESTRE</t>
  </si>
  <si>
    <t xml:space="preserve">Aporte Patronal </t>
  </si>
  <si>
    <t>GASTOS EN PERSONAL</t>
  </si>
  <si>
    <t>OTROS GASTOS CORRIENTES</t>
  </si>
  <si>
    <t>TRANSFERENCIA Y DONACIONES CORRIENTES</t>
  </si>
  <si>
    <t>BIENES DE LARGA DURACION</t>
  </si>
  <si>
    <t xml:space="preserve">Vehículos </t>
  </si>
  <si>
    <t>Honorarios Por Contratos Civiles De Servicios</t>
  </si>
  <si>
    <t>Capacitación A Servidores Públicos</t>
  </si>
  <si>
    <t>Vestuario, Lencería y Prendas de Protección.</t>
  </si>
  <si>
    <t>Lubricantes</t>
  </si>
  <si>
    <t>113.5.1.05.09</t>
  </si>
  <si>
    <t>Compensación Por Vacaciones No Gozadas Por Cesación De Funciones</t>
  </si>
  <si>
    <t>Supresión de Puesto</t>
  </si>
  <si>
    <t>Despido Intempestivo</t>
  </si>
  <si>
    <t>Agua Potable</t>
  </si>
  <si>
    <t>Energía Eléctrica</t>
  </si>
  <si>
    <t>Servicio Seguridad Y Vigilancia</t>
  </si>
  <si>
    <t>TOTAL FUNCION</t>
  </si>
  <si>
    <t>Servicio De Aseo</t>
  </si>
  <si>
    <t>Vestuario, Lencería Y Prendas De Protección</t>
  </si>
  <si>
    <t>Materiales De Oficina</t>
  </si>
  <si>
    <t>Materiales De Construcción, Eléctricos, Plomería Y Carpintería</t>
  </si>
  <si>
    <t>Mobiliarios</t>
  </si>
  <si>
    <t>A Gobiernos Autonomos Descentralizados</t>
  </si>
  <si>
    <t>Herramientas</t>
  </si>
  <si>
    <t>De Cuentas Por Pagar</t>
  </si>
  <si>
    <t>BIENES Y SERVICIOS DE INVERSION</t>
  </si>
  <si>
    <t>PASIVO CIRCULANTE</t>
  </si>
  <si>
    <t xml:space="preserve">TOTAL GASTO </t>
  </si>
  <si>
    <t>DIRECCION FINANCIERA</t>
  </si>
  <si>
    <t>SILVIA MERINO FIERRO</t>
  </si>
  <si>
    <t>silvia.merino@emovttsr.gob.ec</t>
  </si>
  <si>
    <t>(07) 370-702105 EXTENSIÓN 110</t>
  </si>
  <si>
    <t>EMOVTTSR-EP</t>
  </si>
  <si>
    <t>113.5.3.14.04</t>
  </si>
  <si>
    <t>113.5.3.14.06</t>
  </si>
  <si>
    <t>113.7.3.04.04</t>
  </si>
  <si>
    <t>111.5.1.07.09</t>
  </si>
  <si>
    <t>Por Renuncia Voluntaria</t>
  </si>
  <si>
    <t>111.5.3.02.04</t>
  </si>
  <si>
    <t xml:space="preserve">Edición, Impresión, Reproducción y
Publicaciones
</t>
  </si>
  <si>
    <t>111.5.3.04.03</t>
  </si>
  <si>
    <t>111.5.3.14.04</t>
  </si>
  <si>
    <t>111.5.3.14.07</t>
  </si>
  <si>
    <t>111.5.3.14.11</t>
  </si>
  <si>
    <t xml:space="preserve">Equipos, Sistemas y Paquetes
Informáticos
</t>
  </si>
  <si>
    <t>Partes y Repuestos</t>
  </si>
  <si>
    <t>Fondos De Reposición Cajas Chicas
Institucionales</t>
  </si>
  <si>
    <t>Tasas Generales</t>
  </si>
  <si>
    <t>111.8.4.01.03</t>
  </si>
  <si>
    <t>111.8.4.01.11</t>
  </si>
  <si>
    <t>113.5.1.07.09</t>
  </si>
  <si>
    <t>113.5.3.03.01</t>
  </si>
  <si>
    <t>Pasajes Al Interior</t>
  </si>
  <si>
    <t>113.5.3.03.03</t>
  </si>
  <si>
    <t>Viáticos Y Subsistencias En El Interior</t>
  </si>
  <si>
    <t>113.5.3.06.01</t>
  </si>
  <si>
    <t xml:space="preserve">Consultoría, Asesoría E Investigación
Especializada
</t>
  </si>
  <si>
    <t>113.5.3.06.12</t>
  </si>
  <si>
    <t>Capacitacion A Servidores Publicos</t>
  </si>
  <si>
    <t>113.5.3.07.02</t>
  </si>
  <si>
    <t xml:space="preserve">Arrendamiento y Licencias de Uso de
Paquetes Informáticos
</t>
  </si>
  <si>
    <t>113.5.3.08.07</t>
  </si>
  <si>
    <t xml:space="preserve">Materiales de Impresión, Fotografía,
Reproducción y Publicaciones
</t>
  </si>
  <si>
    <t>113.7.3.14.07</t>
  </si>
  <si>
    <t>113.8.4.01.05</t>
  </si>
  <si>
    <t>Vehículos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</si>
</sst>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sz val="11"/>
      <name val="Calibri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10" fillId="0" borderId="2" xfId="0" applyFont="1" applyBorder="1"/>
    <xf numFmtId="4" fontId="10" fillId="0" borderId="2" xfId="0" applyNumberFormat="1" applyFont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/>
    </xf>
    <xf numFmtId="43" fontId="10" fillId="0" borderId="2" xfId="1" applyFont="1" applyBorder="1" applyAlignment="1">
      <alignment vertical="center" wrapText="1"/>
    </xf>
    <xf numFmtId="2" fontId="10" fillId="0" borderId="2" xfId="0" applyNumberFormat="1" applyFont="1" applyBorder="1" applyAlignment="1"/>
    <xf numFmtId="43" fontId="10" fillId="0" borderId="2" xfId="0" applyNumberFormat="1" applyFont="1" applyBorder="1" applyAlignment="1"/>
    <xf numFmtId="2" fontId="10" fillId="0" borderId="2" xfId="2" applyNumberFormat="1" applyFont="1" applyBorder="1" applyAlignment="1">
      <alignment vertical="center" wrapText="1"/>
    </xf>
    <xf numFmtId="43" fontId="10" fillId="0" borderId="2" xfId="1" applyFont="1" applyBorder="1" applyAlignment="1"/>
    <xf numFmtId="2" fontId="10" fillId="0" borderId="2" xfId="1" applyNumberFormat="1" applyFont="1" applyBorder="1" applyAlignment="1"/>
    <xf numFmtId="0" fontId="11" fillId="4" borderId="2" xfId="0" applyFont="1" applyFill="1" applyBorder="1"/>
    <xf numFmtId="0" fontId="11" fillId="4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wrapText="1"/>
    </xf>
    <xf numFmtId="2" fontId="10" fillId="0" borderId="2" xfId="1" applyNumberFormat="1" applyFont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0" fillId="0" borderId="2" xfId="0" applyFont="1" applyBorder="1" applyAlignment="1"/>
    <xf numFmtId="0" fontId="10" fillId="0" borderId="2" xfId="0" applyFont="1" applyBorder="1" applyAlignment="1">
      <alignment horizontal="left" wrapText="1"/>
    </xf>
    <xf numFmtId="0" fontId="10" fillId="0" borderId="0" xfId="0" applyFont="1"/>
    <xf numFmtId="43" fontId="10" fillId="4" borderId="2" xfId="1" applyFont="1" applyFill="1" applyBorder="1" applyAlignment="1"/>
    <xf numFmtId="43" fontId="10" fillId="4" borderId="2" xfId="1" applyFont="1" applyFill="1" applyBorder="1" applyAlignment="1">
      <alignment horizontal="left" vertical="top"/>
    </xf>
    <xf numFmtId="43" fontId="10" fillId="5" borderId="2" xfId="1" applyFont="1" applyFill="1" applyBorder="1" applyAlignment="1"/>
    <xf numFmtId="43" fontId="10" fillId="0" borderId="2" xfId="1" applyFont="1" applyBorder="1" applyAlignment="1">
      <alignment wrapText="1"/>
    </xf>
    <xf numFmtId="2" fontId="10" fillId="0" borderId="2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43" fontId="10" fillId="0" borderId="2" xfId="0" applyNumberFormat="1" applyFont="1" applyBorder="1" applyAlignment="1">
      <alignment wrapText="1"/>
    </xf>
    <xf numFmtId="0" fontId="0" fillId="0" borderId="0" xfId="0" applyBorder="1"/>
    <xf numFmtId="0" fontId="11" fillId="4" borderId="0" xfId="0" applyFont="1" applyFill="1" applyBorder="1" applyAlignment="1">
      <alignment vertical="center" wrapText="1"/>
    </xf>
    <xf numFmtId="0" fontId="10" fillId="0" borderId="0" xfId="0" applyFont="1" applyBorder="1"/>
    <xf numFmtId="0" fontId="11" fillId="4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vertical="center"/>
    </xf>
    <xf numFmtId="43" fontId="10" fillId="0" borderId="5" xfId="1" applyFont="1" applyBorder="1" applyAlignment="1"/>
    <xf numFmtId="43" fontId="10" fillId="6" borderId="2" xfId="0" applyNumberFormat="1" applyFont="1" applyFill="1" applyBorder="1"/>
    <xf numFmtId="14" fontId="1" fillId="0" borderId="1" xfId="0" applyNumberFormat="1" applyFont="1" applyBorder="1" applyAlignment="1">
      <alignment horizontal="center" vertical="center" wrapText="1"/>
    </xf>
    <xf numFmtId="2" fontId="10" fillId="4" borderId="2" xfId="1" applyNumberFormat="1" applyFont="1" applyFill="1" applyBorder="1" applyAlignment="1">
      <alignment vertical="center" wrapText="1"/>
    </xf>
    <xf numFmtId="2" fontId="10" fillId="5" borderId="2" xfId="1" applyNumberFormat="1" applyFont="1" applyFill="1" applyBorder="1" applyAlignment="1"/>
    <xf numFmtId="2" fontId="10" fillId="6" borderId="2" xfId="0" applyNumberFormat="1" applyFont="1" applyFill="1" applyBorder="1"/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1" fillId="4" borderId="2" xfId="0" applyFont="1" applyFill="1" applyBorder="1" applyAlignment="1">
      <alignment horizontal="left" vertical="top" wrapText="1"/>
    </xf>
    <xf numFmtId="43" fontId="10" fillId="0" borderId="2" xfId="1" applyFont="1" applyBorder="1" applyAlignment="1">
      <alignment vertical="center"/>
    </xf>
    <xf numFmtId="0" fontId="0" fillId="0" borderId="2" xfId="0" applyBorder="1" applyAlignment="1">
      <alignment horizontal="left" vertical="top" wrapText="1"/>
    </xf>
    <xf numFmtId="0" fontId="10" fillId="0" borderId="2" xfId="0" applyFont="1" applyBorder="1" applyAlignment="1">
      <alignment vertical="top" wrapText="1"/>
    </xf>
    <xf numFmtId="0" fontId="0" fillId="0" borderId="2" xfId="0" applyBorder="1" applyAlignment="1">
      <alignment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8"/>
  <sheetViews>
    <sheetView topLeftCell="A81" workbookViewId="0">
      <selection activeCell="J86" sqref="J86"/>
    </sheetView>
  </sheetViews>
  <sheetFormatPr baseColWidth="10" defaultColWidth="14.42578125" defaultRowHeight="15" customHeight="1" x14ac:dyDescent="0.25"/>
  <cols>
    <col min="1" max="1" width="13.5703125" customWidth="1"/>
    <col min="2" max="2" width="24.5703125" customWidth="1"/>
    <col min="3" max="3" width="36" customWidth="1"/>
    <col min="4" max="4" width="13" customWidth="1"/>
    <col min="5" max="5" width="13.5703125" customWidth="1"/>
    <col min="6" max="6" width="13" customWidth="1"/>
    <col min="7" max="7" width="12.42578125" customWidth="1"/>
    <col min="8" max="8" width="16.5703125" customWidth="1"/>
    <col min="9" max="10" width="12.28515625" customWidth="1"/>
    <col min="11" max="11" width="14.5703125" customWidth="1"/>
    <col min="12" max="12" width="13" customWidth="1"/>
    <col min="13" max="13" width="14" customWidth="1"/>
    <col min="14" max="14" width="13.7109375" customWidth="1"/>
    <col min="15" max="26" width="10" customWidth="1"/>
  </cols>
  <sheetData>
    <row r="1" spans="1:26" ht="37.5" customHeigh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4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60" t="s">
        <v>74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25">
      <c r="A3" s="19" t="s">
        <v>42</v>
      </c>
      <c r="B3" s="20" t="s">
        <v>130</v>
      </c>
      <c r="C3" s="21" t="s">
        <v>14</v>
      </c>
      <c r="D3" s="22">
        <v>258336</v>
      </c>
      <c r="E3" s="52">
        <v>0</v>
      </c>
      <c r="F3" s="22">
        <f>D3-E3</f>
        <v>258336</v>
      </c>
      <c r="G3" s="23">
        <v>0</v>
      </c>
      <c r="H3" s="24">
        <v>20001.330000000002</v>
      </c>
      <c r="I3" s="24">
        <f>H3</f>
        <v>20001.330000000002</v>
      </c>
      <c r="J3" s="24">
        <f>H3</f>
        <v>20001.330000000002</v>
      </c>
      <c r="K3" s="22">
        <f>F3-H3</f>
        <v>238334.66999999998</v>
      </c>
      <c r="L3" s="22">
        <f>F3-I3</f>
        <v>238334.66999999998</v>
      </c>
      <c r="M3" s="22">
        <f>F3-J3</f>
        <v>238334.66999999998</v>
      </c>
      <c r="N3" s="25">
        <f>J3/F3</f>
        <v>7.7423704013377934E-2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9" t="s">
        <v>43</v>
      </c>
      <c r="B4" s="20" t="s">
        <v>130</v>
      </c>
      <c r="C4" s="21" t="s">
        <v>75</v>
      </c>
      <c r="D4" s="26">
        <v>33468</v>
      </c>
      <c r="E4" s="52">
        <v>0</v>
      </c>
      <c r="F4" s="26">
        <f>D4+E4</f>
        <v>33468</v>
      </c>
      <c r="G4" s="23">
        <v>0</v>
      </c>
      <c r="H4" s="24">
        <v>114.99</v>
      </c>
      <c r="I4" s="24">
        <f t="shared" ref="I4:I43" si="0">H4</f>
        <v>114.99</v>
      </c>
      <c r="J4" s="24">
        <f t="shared" ref="J4:J41" si="1">H4</f>
        <v>114.99</v>
      </c>
      <c r="K4" s="22">
        <f t="shared" ref="K4:K43" si="2">F4-H4</f>
        <v>33353.01</v>
      </c>
      <c r="L4" s="22">
        <f t="shared" ref="L4:L43" si="3">F4-I4</f>
        <v>33353.01</v>
      </c>
      <c r="M4" s="22">
        <f t="shared" ref="M4:M21" si="4">F4-J4</f>
        <v>33353.01</v>
      </c>
      <c r="N4" s="25">
        <f>J4/F4</f>
        <v>3.4358192900681246E-3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9" t="s">
        <v>44</v>
      </c>
      <c r="B5" s="20" t="s">
        <v>130</v>
      </c>
      <c r="C5" s="21" t="s">
        <v>76</v>
      </c>
      <c r="D5" s="26">
        <v>21160</v>
      </c>
      <c r="E5" s="52">
        <v>0</v>
      </c>
      <c r="F5" s="26">
        <f t="shared" ref="F5:F8" si="5">D5+E5</f>
        <v>21160</v>
      </c>
      <c r="G5" s="23">
        <v>0</v>
      </c>
      <c r="H5" s="24">
        <v>114.99</v>
      </c>
      <c r="I5" s="24">
        <f t="shared" si="0"/>
        <v>114.99</v>
      </c>
      <c r="J5" s="24">
        <f t="shared" si="1"/>
        <v>114.99</v>
      </c>
      <c r="K5" s="22">
        <f t="shared" si="2"/>
        <v>21045.01</v>
      </c>
      <c r="L5" s="22">
        <f t="shared" si="3"/>
        <v>21045.01</v>
      </c>
      <c r="M5" s="22">
        <f t="shared" si="4"/>
        <v>21045.01</v>
      </c>
      <c r="N5" s="25">
        <f t="shared" ref="N5:N21" si="6">J5/F5</f>
        <v>5.4343100189035917E-3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9" t="s">
        <v>92</v>
      </c>
      <c r="B6" s="20" t="s">
        <v>130</v>
      </c>
      <c r="C6" s="21" t="s">
        <v>93</v>
      </c>
      <c r="D6" s="26">
        <v>100</v>
      </c>
      <c r="E6" s="52">
        <v>0</v>
      </c>
      <c r="F6" s="26">
        <f t="shared" si="5"/>
        <v>100</v>
      </c>
      <c r="G6" s="23">
        <v>0</v>
      </c>
      <c r="H6" s="23">
        <v>0</v>
      </c>
      <c r="I6" s="23">
        <f t="shared" si="0"/>
        <v>0</v>
      </c>
      <c r="J6" s="23">
        <f t="shared" si="1"/>
        <v>0</v>
      </c>
      <c r="K6" s="22">
        <f t="shared" si="2"/>
        <v>100</v>
      </c>
      <c r="L6" s="22">
        <f t="shared" si="3"/>
        <v>100</v>
      </c>
      <c r="M6" s="22">
        <f t="shared" si="4"/>
        <v>100</v>
      </c>
      <c r="N6" s="25">
        <f t="shared" si="6"/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9" t="s">
        <v>45</v>
      </c>
      <c r="B7" s="20" t="s">
        <v>130</v>
      </c>
      <c r="C7" s="21" t="s">
        <v>94</v>
      </c>
      <c r="D7" s="26">
        <v>48000</v>
      </c>
      <c r="E7" s="52">
        <v>0</v>
      </c>
      <c r="F7" s="26">
        <f t="shared" si="5"/>
        <v>48000</v>
      </c>
      <c r="G7" s="23">
        <v>0</v>
      </c>
      <c r="H7" s="24">
        <v>920</v>
      </c>
      <c r="I7" s="23">
        <f t="shared" si="0"/>
        <v>920</v>
      </c>
      <c r="J7" s="23">
        <f t="shared" si="1"/>
        <v>920</v>
      </c>
      <c r="K7" s="22">
        <f t="shared" si="2"/>
        <v>47080</v>
      </c>
      <c r="L7" s="22">
        <f t="shared" si="3"/>
        <v>47080</v>
      </c>
      <c r="M7" s="22">
        <f t="shared" si="4"/>
        <v>47080</v>
      </c>
      <c r="N7" s="25">
        <f t="shared" si="6"/>
        <v>1.9166666666666665E-2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9" t="s">
        <v>46</v>
      </c>
      <c r="B8" s="20" t="s">
        <v>130</v>
      </c>
      <c r="C8" s="21" t="s">
        <v>77</v>
      </c>
      <c r="D8" s="26">
        <v>9840</v>
      </c>
      <c r="E8" s="52">
        <v>0</v>
      </c>
      <c r="F8" s="26">
        <f t="shared" si="5"/>
        <v>9840</v>
      </c>
      <c r="G8" s="23">
        <v>0</v>
      </c>
      <c r="H8" s="24">
        <v>0</v>
      </c>
      <c r="I8" s="24">
        <f t="shared" si="0"/>
        <v>0</v>
      </c>
      <c r="J8" s="24">
        <f t="shared" si="1"/>
        <v>0</v>
      </c>
      <c r="K8" s="22">
        <f t="shared" si="2"/>
        <v>9840</v>
      </c>
      <c r="L8" s="22">
        <f t="shared" si="3"/>
        <v>9840</v>
      </c>
      <c r="M8" s="22">
        <f t="shared" si="4"/>
        <v>9840</v>
      </c>
      <c r="N8" s="25">
        <f t="shared" si="6"/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9" t="s">
        <v>47</v>
      </c>
      <c r="B9" s="20" t="s">
        <v>130</v>
      </c>
      <c r="C9" s="21" t="s">
        <v>78</v>
      </c>
      <c r="D9" s="26">
        <v>6240</v>
      </c>
      <c r="E9" s="52">
        <v>0</v>
      </c>
      <c r="F9" s="24">
        <f>D9-E9</f>
        <v>6240</v>
      </c>
      <c r="G9" s="23">
        <v>0</v>
      </c>
      <c r="H9" s="23">
        <v>831.47</v>
      </c>
      <c r="I9" s="23">
        <f t="shared" si="0"/>
        <v>831.47</v>
      </c>
      <c r="J9" s="23">
        <f t="shared" si="1"/>
        <v>831.47</v>
      </c>
      <c r="K9" s="22">
        <f t="shared" si="2"/>
        <v>5408.53</v>
      </c>
      <c r="L9" s="22">
        <f t="shared" si="3"/>
        <v>5408.53</v>
      </c>
      <c r="M9" s="22">
        <f t="shared" si="4"/>
        <v>5408.53</v>
      </c>
      <c r="N9" s="25">
        <f t="shared" si="6"/>
        <v>0.13324839743589745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9" t="s">
        <v>48</v>
      </c>
      <c r="B10" s="20" t="s">
        <v>130</v>
      </c>
      <c r="C10" s="28" t="s">
        <v>129</v>
      </c>
      <c r="D10" s="26">
        <v>33003.980000000003</v>
      </c>
      <c r="E10" s="52">
        <v>0</v>
      </c>
      <c r="F10" s="24">
        <f>D10+E10</f>
        <v>33003.980000000003</v>
      </c>
      <c r="G10" s="23">
        <v>0</v>
      </c>
      <c r="H10" s="24">
        <v>2390.33</v>
      </c>
      <c r="I10" s="24">
        <f t="shared" si="0"/>
        <v>2390.33</v>
      </c>
      <c r="J10" s="24">
        <f t="shared" si="1"/>
        <v>2390.33</v>
      </c>
      <c r="K10" s="22">
        <f t="shared" si="2"/>
        <v>30613.65</v>
      </c>
      <c r="L10" s="22">
        <f t="shared" si="3"/>
        <v>30613.65</v>
      </c>
      <c r="M10" s="22">
        <f t="shared" si="4"/>
        <v>30613.65</v>
      </c>
      <c r="N10" s="25">
        <f t="shared" si="6"/>
        <v>7.2425507469099176E-2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9" t="s">
        <v>49</v>
      </c>
      <c r="B11" s="20" t="s">
        <v>130</v>
      </c>
      <c r="C11" s="21" t="s">
        <v>79</v>
      </c>
      <c r="D11" s="26">
        <v>23608</v>
      </c>
      <c r="E11" s="52">
        <v>0</v>
      </c>
      <c r="F11" s="24">
        <f t="shared" ref="F11:F14" si="7">D11+E11</f>
        <v>23608</v>
      </c>
      <c r="G11" s="23">
        <v>0</v>
      </c>
      <c r="H11" s="24">
        <v>1501.22</v>
      </c>
      <c r="I11" s="24">
        <f t="shared" si="0"/>
        <v>1501.22</v>
      </c>
      <c r="J11" s="24">
        <f t="shared" si="1"/>
        <v>1501.22</v>
      </c>
      <c r="K11" s="22">
        <f t="shared" si="2"/>
        <v>22106.78</v>
      </c>
      <c r="L11" s="22">
        <f t="shared" si="3"/>
        <v>22106.78</v>
      </c>
      <c r="M11" s="22">
        <f t="shared" si="4"/>
        <v>22106.78</v>
      </c>
      <c r="N11" s="25">
        <f t="shared" si="6"/>
        <v>6.3589461199593356E-2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9" t="s">
        <v>50</v>
      </c>
      <c r="B12" s="20" t="s">
        <v>130</v>
      </c>
      <c r="C12" s="21" t="s">
        <v>141</v>
      </c>
      <c r="D12" s="26">
        <v>42480</v>
      </c>
      <c r="E12" s="52">
        <v>0</v>
      </c>
      <c r="F12" s="24">
        <f t="shared" si="7"/>
        <v>42480</v>
      </c>
      <c r="G12" s="23">
        <v>0</v>
      </c>
      <c r="H12" s="23">
        <v>0</v>
      </c>
      <c r="I12" s="23">
        <f t="shared" si="0"/>
        <v>0</v>
      </c>
      <c r="J12" s="23">
        <f t="shared" si="1"/>
        <v>0</v>
      </c>
      <c r="K12" s="22">
        <f t="shared" si="2"/>
        <v>42480</v>
      </c>
      <c r="L12" s="22">
        <f t="shared" si="3"/>
        <v>42480</v>
      </c>
      <c r="M12" s="22">
        <f t="shared" si="4"/>
        <v>42480</v>
      </c>
      <c r="N12" s="25">
        <f t="shared" si="6"/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9" t="s">
        <v>51</v>
      </c>
      <c r="B13" s="20" t="s">
        <v>130</v>
      </c>
      <c r="C13" s="21" t="s">
        <v>142</v>
      </c>
      <c r="D13" s="26">
        <v>10000</v>
      </c>
      <c r="E13" s="52">
        <v>0</v>
      </c>
      <c r="F13" s="24">
        <f>D13-E13</f>
        <v>10000</v>
      </c>
      <c r="G13" s="23">
        <v>0</v>
      </c>
      <c r="H13" s="23">
        <v>0</v>
      </c>
      <c r="I13" s="23">
        <f t="shared" si="0"/>
        <v>0</v>
      </c>
      <c r="J13" s="23">
        <f t="shared" si="1"/>
        <v>0</v>
      </c>
      <c r="K13" s="22">
        <f t="shared" si="2"/>
        <v>10000</v>
      </c>
      <c r="L13" s="22">
        <f t="shared" si="3"/>
        <v>10000</v>
      </c>
      <c r="M13" s="22">
        <f t="shared" si="4"/>
        <v>10000</v>
      </c>
      <c r="N13" s="25">
        <f t="shared" si="6"/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4.5" customHeight="1" x14ac:dyDescent="0.25">
      <c r="A14" s="19" t="s">
        <v>52</v>
      </c>
      <c r="B14" s="20" t="s">
        <v>130</v>
      </c>
      <c r="C14" s="29" t="s">
        <v>140</v>
      </c>
      <c r="D14" s="26">
        <v>12260</v>
      </c>
      <c r="E14" s="52">
        <v>0</v>
      </c>
      <c r="F14" s="24">
        <f t="shared" si="7"/>
        <v>12260</v>
      </c>
      <c r="G14" s="23">
        <v>0</v>
      </c>
      <c r="H14" s="24">
        <v>0</v>
      </c>
      <c r="I14" s="23">
        <f t="shared" si="0"/>
        <v>0</v>
      </c>
      <c r="J14" s="23">
        <f t="shared" si="1"/>
        <v>0</v>
      </c>
      <c r="K14" s="22">
        <f t="shared" si="2"/>
        <v>12260</v>
      </c>
      <c r="L14" s="22">
        <f t="shared" si="3"/>
        <v>12260</v>
      </c>
      <c r="M14" s="22">
        <f t="shared" si="4"/>
        <v>12260</v>
      </c>
      <c r="N14" s="25">
        <f t="shared" si="6"/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19" t="s">
        <v>166</v>
      </c>
      <c r="B15" s="20" t="s">
        <v>130</v>
      </c>
      <c r="C15" s="29" t="s">
        <v>167</v>
      </c>
      <c r="D15" s="26">
        <v>1000</v>
      </c>
      <c r="E15" s="52">
        <v>0</v>
      </c>
      <c r="F15" s="24">
        <f t="shared" ref="F15" si="8">D15+E15</f>
        <v>1000</v>
      </c>
      <c r="G15" s="23">
        <v>0</v>
      </c>
      <c r="H15" s="24">
        <v>0</v>
      </c>
      <c r="I15" s="23">
        <f t="shared" ref="I15" si="9">H15</f>
        <v>0</v>
      </c>
      <c r="J15" s="23">
        <f t="shared" ref="J15" si="10">H15</f>
        <v>0</v>
      </c>
      <c r="K15" s="22">
        <f t="shared" ref="K15" si="11">F15-H15</f>
        <v>1000</v>
      </c>
      <c r="L15" s="22">
        <f t="shared" ref="L15" si="12">F15-I15</f>
        <v>1000</v>
      </c>
      <c r="M15" s="22">
        <f t="shared" ref="M15" si="13">F15-J15</f>
        <v>1000</v>
      </c>
      <c r="N15" s="25">
        <f t="shared" ref="N15" si="14">J15/F15</f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x14ac:dyDescent="0.25">
      <c r="A16" s="19" t="s">
        <v>53</v>
      </c>
      <c r="B16" s="30" t="s">
        <v>80</v>
      </c>
      <c r="C16" s="21" t="s">
        <v>81</v>
      </c>
      <c r="D16" s="26">
        <v>14800</v>
      </c>
      <c r="E16" s="52">
        <v>0</v>
      </c>
      <c r="F16" s="24">
        <f>D16-E16</f>
        <v>14800</v>
      </c>
      <c r="G16" s="23">
        <v>0</v>
      </c>
      <c r="H16" s="24">
        <v>1096.23</v>
      </c>
      <c r="I16" s="24">
        <f t="shared" si="0"/>
        <v>1096.23</v>
      </c>
      <c r="J16" s="24">
        <f t="shared" si="1"/>
        <v>1096.23</v>
      </c>
      <c r="K16" s="22">
        <f t="shared" si="2"/>
        <v>13703.77</v>
      </c>
      <c r="L16" s="22">
        <f t="shared" si="3"/>
        <v>13703.77</v>
      </c>
      <c r="M16" s="22">
        <f t="shared" si="4"/>
        <v>13703.77</v>
      </c>
      <c r="N16" s="25">
        <f t="shared" si="6"/>
        <v>7.4069594594594598E-2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4.5" customHeight="1" x14ac:dyDescent="0.25">
      <c r="A17" s="62" t="s">
        <v>168</v>
      </c>
      <c r="B17" s="61" t="s">
        <v>80</v>
      </c>
      <c r="C17" s="63" t="s">
        <v>169</v>
      </c>
      <c r="D17" s="64">
        <v>100</v>
      </c>
      <c r="E17" s="52">
        <v>0</v>
      </c>
      <c r="F17" s="23">
        <f>D17-E17</f>
        <v>100</v>
      </c>
      <c r="G17" s="23">
        <v>0</v>
      </c>
      <c r="H17" s="23">
        <v>0</v>
      </c>
      <c r="I17" s="23">
        <f t="shared" si="0"/>
        <v>0</v>
      </c>
      <c r="J17" s="23">
        <f t="shared" si="1"/>
        <v>0</v>
      </c>
      <c r="K17" s="31">
        <f t="shared" si="2"/>
        <v>100</v>
      </c>
      <c r="L17" s="31">
        <f t="shared" si="3"/>
        <v>100</v>
      </c>
      <c r="M17" s="31">
        <f t="shared" si="4"/>
        <v>100</v>
      </c>
      <c r="N17" s="25"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x14ac:dyDescent="0.25">
      <c r="A18" s="19" t="s">
        <v>54</v>
      </c>
      <c r="B18" s="30" t="s">
        <v>80</v>
      </c>
      <c r="C18" s="21" t="s">
        <v>82</v>
      </c>
      <c r="D18" s="26">
        <v>6800</v>
      </c>
      <c r="E18" s="52">
        <v>0</v>
      </c>
      <c r="F18" s="24">
        <f>D18-E18</f>
        <v>6800</v>
      </c>
      <c r="G18" s="23">
        <v>0</v>
      </c>
      <c r="H18" s="23">
        <v>0</v>
      </c>
      <c r="I18" s="23">
        <f t="shared" si="0"/>
        <v>0</v>
      </c>
      <c r="J18" s="23">
        <f t="shared" si="1"/>
        <v>0</v>
      </c>
      <c r="K18" s="22">
        <f t="shared" si="2"/>
        <v>6800</v>
      </c>
      <c r="L18" s="22">
        <f t="shared" si="3"/>
        <v>6800</v>
      </c>
      <c r="M18" s="22">
        <f t="shared" si="4"/>
        <v>6800</v>
      </c>
      <c r="N18" s="25">
        <f t="shared" si="6"/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x14ac:dyDescent="0.25">
      <c r="A19" s="19" t="s">
        <v>55</v>
      </c>
      <c r="B19" s="30" t="s">
        <v>80</v>
      </c>
      <c r="C19" s="21" t="s">
        <v>83</v>
      </c>
      <c r="D19" s="27">
        <v>202</v>
      </c>
      <c r="E19" s="52">
        <v>0</v>
      </c>
      <c r="F19" s="24">
        <f t="shared" ref="F19:F24" si="15">D19+E19</f>
        <v>202</v>
      </c>
      <c r="G19" s="23">
        <v>0</v>
      </c>
      <c r="H19" s="23">
        <v>0</v>
      </c>
      <c r="I19" s="23">
        <f t="shared" si="0"/>
        <v>0</v>
      </c>
      <c r="J19" s="23">
        <f t="shared" si="1"/>
        <v>0</v>
      </c>
      <c r="K19" s="22">
        <f t="shared" si="2"/>
        <v>202</v>
      </c>
      <c r="L19" s="22">
        <f t="shared" si="3"/>
        <v>202</v>
      </c>
      <c r="M19" s="22">
        <f t="shared" si="4"/>
        <v>202</v>
      </c>
      <c r="N19" s="25">
        <f t="shared" si="6"/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x14ac:dyDescent="0.25">
      <c r="A20" s="19" t="s">
        <v>96</v>
      </c>
      <c r="B20" s="30" t="s">
        <v>80</v>
      </c>
      <c r="C20" s="21" t="s">
        <v>95</v>
      </c>
      <c r="D20" s="26">
        <v>3000</v>
      </c>
      <c r="E20" s="52">
        <v>0</v>
      </c>
      <c r="F20" s="24">
        <f t="shared" si="15"/>
        <v>3000</v>
      </c>
      <c r="G20" s="23">
        <v>0</v>
      </c>
      <c r="H20" s="23">
        <v>0</v>
      </c>
      <c r="I20" s="23">
        <f t="shared" si="0"/>
        <v>0</v>
      </c>
      <c r="J20" s="23">
        <f t="shared" si="1"/>
        <v>0</v>
      </c>
      <c r="K20" s="22">
        <f t="shared" si="2"/>
        <v>3000</v>
      </c>
      <c r="L20" s="22">
        <f t="shared" si="3"/>
        <v>3000</v>
      </c>
      <c r="M20" s="22">
        <f t="shared" si="4"/>
        <v>3000</v>
      </c>
      <c r="N20" s="25">
        <f t="shared" si="6"/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x14ac:dyDescent="0.25">
      <c r="A21" s="19" t="s">
        <v>56</v>
      </c>
      <c r="B21" s="30" t="s">
        <v>80</v>
      </c>
      <c r="C21" s="28" t="s">
        <v>84</v>
      </c>
      <c r="D21" s="26">
        <v>2000</v>
      </c>
      <c r="E21" s="52">
        <v>0</v>
      </c>
      <c r="F21" s="24">
        <f t="shared" si="15"/>
        <v>2000</v>
      </c>
      <c r="G21" s="23">
        <v>0</v>
      </c>
      <c r="H21" s="23">
        <v>0</v>
      </c>
      <c r="I21" s="23">
        <f t="shared" si="0"/>
        <v>0</v>
      </c>
      <c r="J21" s="23">
        <f t="shared" si="1"/>
        <v>0</v>
      </c>
      <c r="K21" s="22">
        <f t="shared" si="2"/>
        <v>2000</v>
      </c>
      <c r="L21" s="22">
        <f t="shared" si="3"/>
        <v>2000</v>
      </c>
      <c r="M21" s="22">
        <f t="shared" si="4"/>
        <v>2000</v>
      </c>
      <c r="N21" s="25">
        <f t="shared" si="6"/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.75" customHeight="1" x14ac:dyDescent="0.25">
      <c r="A22" s="19" t="s">
        <v>57</v>
      </c>
      <c r="B22" s="30" t="s">
        <v>80</v>
      </c>
      <c r="C22" s="28" t="s">
        <v>85</v>
      </c>
      <c r="D22" s="26">
        <v>2000</v>
      </c>
      <c r="E22" s="52">
        <v>0</v>
      </c>
      <c r="F22" s="24">
        <f t="shared" si="15"/>
        <v>2000</v>
      </c>
      <c r="G22" s="23">
        <v>0</v>
      </c>
      <c r="H22" s="23">
        <v>0</v>
      </c>
      <c r="I22" s="23">
        <f t="shared" si="0"/>
        <v>0</v>
      </c>
      <c r="J22" s="23">
        <f t="shared" si="1"/>
        <v>0</v>
      </c>
      <c r="K22" s="22">
        <f t="shared" si="2"/>
        <v>2000</v>
      </c>
      <c r="L22" s="22">
        <f t="shared" si="3"/>
        <v>2000</v>
      </c>
      <c r="M22" s="22">
        <f t="shared" ref="M22:M42" si="16">F22-J22</f>
        <v>2000</v>
      </c>
      <c r="N22" s="25">
        <f t="shared" ref="N22:N46" si="17">J22/F22</f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2.25" customHeight="1" x14ac:dyDescent="0.25">
      <c r="A23" s="19" t="s">
        <v>170</v>
      </c>
      <c r="B23" s="30" t="s">
        <v>80</v>
      </c>
      <c r="C23" s="32" t="s">
        <v>151</v>
      </c>
      <c r="D23" s="27">
        <v>100</v>
      </c>
      <c r="E23" s="52">
        <v>0</v>
      </c>
      <c r="F23" s="24">
        <f t="shared" si="15"/>
        <v>100</v>
      </c>
      <c r="G23" s="23">
        <v>0</v>
      </c>
      <c r="H23" s="24">
        <v>0</v>
      </c>
      <c r="I23" s="23">
        <f t="shared" si="0"/>
        <v>0</v>
      </c>
      <c r="J23" s="23">
        <f t="shared" si="1"/>
        <v>0</v>
      </c>
      <c r="K23" s="22">
        <f t="shared" si="2"/>
        <v>100</v>
      </c>
      <c r="L23" s="22">
        <f t="shared" si="3"/>
        <v>100</v>
      </c>
      <c r="M23" s="22">
        <f t="shared" si="16"/>
        <v>100</v>
      </c>
      <c r="N23" s="25">
        <f t="shared" si="17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 x14ac:dyDescent="0.25">
      <c r="A24" s="19" t="s">
        <v>98</v>
      </c>
      <c r="B24" s="30" t="s">
        <v>80</v>
      </c>
      <c r="C24" s="32" t="s">
        <v>97</v>
      </c>
      <c r="D24" s="26">
        <v>2340.98</v>
      </c>
      <c r="E24" s="52">
        <v>0</v>
      </c>
      <c r="F24" s="24">
        <f t="shared" si="15"/>
        <v>2340.98</v>
      </c>
      <c r="G24" s="23">
        <v>0</v>
      </c>
      <c r="H24" s="23">
        <v>0</v>
      </c>
      <c r="I24" s="23">
        <f t="shared" si="0"/>
        <v>0</v>
      </c>
      <c r="J24" s="23">
        <f t="shared" si="1"/>
        <v>0</v>
      </c>
      <c r="K24" s="22">
        <f t="shared" si="2"/>
        <v>2340.98</v>
      </c>
      <c r="L24" s="22">
        <f t="shared" si="3"/>
        <v>2340.98</v>
      </c>
      <c r="M24" s="22">
        <f t="shared" si="16"/>
        <v>2340.98</v>
      </c>
      <c r="N24" s="25">
        <f t="shared" si="17"/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 customHeight="1" x14ac:dyDescent="0.25">
      <c r="A25" s="19" t="s">
        <v>58</v>
      </c>
      <c r="B25" s="30" t="s">
        <v>80</v>
      </c>
      <c r="C25" s="29" t="s">
        <v>134</v>
      </c>
      <c r="D25" s="26">
        <v>3060</v>
      </c>
      <c r="E25" s="52">
        <v>0</v>
      </c>
      <c r="F25" s="24">
        <f>D25-E25</f>
        <v>3060</v>
      </c>
      <c r="G25" s="23">
        <v>0</v>
      </c>
      <c r="H25" s="23">
        <v>0</v>
      </c>
      <c r="I25" s="23">
        <f t="shared" si="0"/>
        <v>0</v>
      </c>
      <c r="J25" s="23">
        <f t="shared" si="1"/>
        <v>0</v>
      </c>
      <c r="K25" s="22">
        <f t="shared" si="2"/>
        <v>3060</v>
      </c>
      <c r="L25" s="22">
        <f t="shared" si="3"/>
        <v>3060</v>
      </c>
      <c r="M25" s="22">
        <f t="shared" si="16"/>
        <v>3060</v>
      </c>
      <c r="N25" s="25">
        <f t="shared" si="17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9.25" customHeight="1" x14ac:dyDescent="0.25">
      <c r="A26" s="19" t="s">
        <v>59</v>
      </c>
      <c r="B26" s="30" t="s">
        <v>80</v>
      </c>
      <c r="C26" s="32" t="s">
        <v>135</v>
      </c>
      <c r="D26" s="26">
        <v>11950</v>
      </c>
      <c r="E26" s="52">
        <v>0</v>
      </c>
      <c r="F26" s="24">
        <f>D26-E26</f>
        <v>11950</v>
      </c>
      <c r="G26" s="23">
        <v>0</v>
      </c>
      <c r="H26" s="24">
        <v>900</v>
      </c>
      <c r="I26" s="23">
        <f t="shared" si="0"/>
        <v>900</v>
      </c>
      <c r="J26" s="23">
        <f t="shared" si="1"/>
        <v>900</v>
      </c>
      <c r="K26" s="22">
        <f t="shared" si="2"/>
        <v>11050</v>
      </c>
      <c r="L26" s="22">
        <f t="shared" si="3"/>
        <v>11050</v>
      </c>
      <c r="M26" s="22">
        <f t="shared" si="16"/>
        <v>11050</v>
      </c>
      <c r="N26" s="25">
        <f t="shared" si="17"/>
        <v>7.5313807531380755E-2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7.75" customHeight="1" x14ac:dyDescent="0.25">
      <c r="A27" s="19" t="s">
        <v>60</v>
      </c>
      <c r="B27" s="30" t="s">
        <v>80</v>
      </c>
      <c r="C27" s="21" t="s">
        <v>136</v>
      </c>
      <c r="D27" s="26">
        <v>1000</v>
      </c>
      <c r="E27" s="52">
        <v>0</v>
      </c>
      <c r="F27" s="23">
        <f t="shared" ref="F27:F40" si="18">D27-E27</f>
        <v>1000</v>
      </c>
      <c r="G27" s="23">
        <v>0</v>
      </c>
      <c r="H27" s="23">
        <v>0</v>
      </c>
      <c r="I27" s="23">
        <f t="shared" si="0"/>
        <v>0</v>
      </c>
      <c r="J27" s="23">
        <f t="shared" si="1"/>
        <v>0</v>
      </c>
      <c r="K27" s="31">
        <f t="shared" si="2"/>
        <v>1000</v>
      </c>
      <c r="L27" s="31">
        <f t="shared" si="3"/>
        <v>1000</v>
      </c>
      <c r="M27" s="31">
        <f t="shared" si="16"/>
        <v>1000</v>
      </c>
      <c r="N27" s="25"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9.25" customHeight="1" x14ac:dyDescent="0.25">
      <c r="A28" s="19" t="s">
        <v>61</v>
      </c>
      <c r="B28" s="30" t="s">
        <v>80</v>
      </c>
      <c r="C28" s="29" t="s">
        <v>86</v>
      </c>
      <c r="D28" s="26">
        <v>2240</v>
      </c>
      <c r="E28" s="52">
        <v>0</v>
      </c>
      <c r="F28" s="24">
        <f t="shared" si="18"/>
        <v>2240</v>
      </c>
      <c r="G28" s="23">
        <v>0</v>
      </c>
      <c r="H28" s="24">
        <v>0</v>
      </c>
      <c r="I28" s="23">
        <f t="shared" si="0"/>
        <v>0</v>
      </c>
      <c r="J28" s="23">
        <f t="shared" si="1"/>
        <v>0</v>
      </c>
      <c r="K28" s="22">
        <f t="shared" si="2"/>
        <v>2240</v>
      </c>
      <c r="L28" s="22">
        <f t="shared" si="3"/>
        <v>2240</v>
      </c>
      <c r="M28" s="22">
        <f t="shared" si="16"/>
        <v>2240</v>
      </c>
      <c r="N28" s="25">
        <f t="shared" si="17"/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9.25" customHeight="1" x14ac:dyDescent="0.25">
      <c r="A29" s="19" t="s">
        <v>62</v>
      </c>
      <c r="B29" s="30" t="s">
        <v>80</v>
      </c>
      <c r="C29" s="32" t="s">
        <v>137</v>
      </c>
      <c r="D29" s="26">
        <v>8300</v>
      </c>
      <c r="E29" s="52">
        <v>0</v>
      </c>
      <c r="F29" s="23">
        <f t="shared" ref="F29:F31" si="19">D29-E29</f>
        <v>8300</v>
      </c>
      <c r="G29" s="23">
        <v>0</v>
      </c>
      <c r="H29" s="23">
        <v>0</v>
      </c>
      <c r="I29" s="23">
        <f t="shared" ref="I29:I33" si="20">H29</f>
        <v>0</v>
      </c>
      <c r="J29" s="23">
        <f t="shared" ref="J29:J33" si="21">H29</f>
        <v>0</v>
      </c>
      <c r="K29" s="31">
        <f t="shared" ref="K29:K33" si="22">F29-H29</f>
        <v>8300</v>
      </c>
      <c r="L29" s="31">
        <f t="shared" ref="L29:L33" si="23">F29-I29</f>
        <v>8300</v>
      </c>
      <c r="M29" s="31">
        <f t="shared" ref="M29:M33" si="24">F29-J29</f>
        <v>8300</v>
      </c>
      <c r="N29" s="25"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1.5" customHeight="1" x14ac:dyDescent="0.25">
      <c r="A30" s="19" t="s">
        <v>63</v>
      </c>
      <c r="B30" s="30" t="s">
        <v>80</v>
      </c>
      <c r="C30" s="21" t="s">
        <v>138</v>
      </c>
      <c r="D30" s="26">
        <v>168</v>
      </c>
      <c r="E30" s="52">
        <v>0</v>
      </c>
      <c r="F30" s="23">
        <f t="shared" si="19"/>
        <v>168</v>
      </c>
      <c r="G30" s="23">
        <v>0</v>
      </c>
      <c r="H30" s="23">
        <v>0</v>
      </c>
      <c r="I30" s="23">
        <f t="shared" si="20"/>
        <v>0</v>
      </c>
      <c r="J30" s="23">
        <f t="shared" si="21"/>
        <v>0</v>
      </c>
      <c r="K30" s="31">
        <f t="shared" si="22"/>
        <v>168</v>
      </c>
      <c r="L30" s="31">
        <f t="shared" si="23"/>
        <v>168</v>
      </c>
      <c r="M30" s="31">
        <f t="shared" si="24"/>
        <v>168</v>
      </c>
      <c r="N30" s="25">
        <v>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1.5" customHeight="1" x14ac:dyDescent="0.25">
      <c r="A31" s="19" t="s">
        <v>64</v>
      </c>
      <c r="B31" s="30" t="s">
        <v>80</v>
      </c>
      <c r="C31" s="21" t="s">
        <v>87</v>
      </c>
      <c r="D31" s="26">
        <v>6717.76</v>
      </c>
      <c r="E31" s="52">
        <v>0</v>
      </c>
      <c r="F31" s="24">
        <f t="shared" si="19"/>
        <v>6717.76</v>
      </c>
      <c r="G31" s="23">
        <v>0</v>
      </c>
      <c r="H31" s="24">
        <v>223.59</v>
      </c>
      <c r="I31" s="24">
        <f t="shared" si="20"/>
        <v>223.59</v>
      </c>
      <c r="J31" s="24">
        <f t="shared" si="21"/>
        <v>223.59</v>
      </c>
      <c r="K31" s="22">
        <f t="shared" si="22"/>
        <v>6494.17</v>
      </c>
      <c r="L31" s="22">
        <f t="shared" si="23"/>
        <v>6494.17</v>
      </c>
      <c r="M31" s="22">
        <f t="shared" si="24"/>
        <v>6494.17</v>
      </c>
      <c r="N31" s="25">
        <f t="shared" ref="N31:N33" si="25">J31/F31</f>
        <v>3.3283415900538273E-2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5" customHeight="1" x14ac:dyDescent="0.25">
      <c r="A32" s="19" t="s">
        <v>100</v>
      </c>
      <c r="B32" s="30" t="s">
        <v>80</v>
      </c>
      <c r="C32" s="32" t="s">
        <v>99</v>
      </c>
      <c r="D32" s="27">
        <v>3038.8</v>
      </c>
      <c r="E32" s="52">
        <v>0</v>
      </c>
      <c r="F32" s="24">
        <f t="shared" ref="F32" si="26">D32+E32</f>
        <v>3038.8</v>
      </c>
      <c r="G32" s="23">
        <v>0</v>
      </c>
      <c r="H32" s="23">
        <v>0</v>
      </c>
      <c r="I32" s="23">
        <f t="shared" si="20"/>
        <v>0</v>
      </c>
      <c r="J32" s="23">
        <f t="shared" si="21"/>
        <v>0</v>
      </c>
      <c r="K32" s="22">
        <f t="shared" si="22"/>
        <v>3038.8</v>
      </c>
      <c r="L32" s="22">
        <f t="shared" si="23"/>
        <v>3038.8</v>
      </c>
      <c r="M32" s="22">
        <f t="shared" si="24"/>
        <v>3038.8</v>
      </c>
      <c r="N32" s="25">
        <f t="shared" si="25"/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5" customHeight="1" x14ac:dyDescent="0.25">
      <c r="A33" s="19" t="s">
        <v>65</v>
      </c>
      <c r="B33" s="30" t="s">
        <v>80</v>
      </c>
      <c r="C33" s="32" t="s">
        <v>101</v>
      </c>
      <c r="D33" s="26">
        <v>470.4</v>
      </c>
      <c r="E33" s="52">
        <v>0</v>
      </c>
      <c r="F33" s="24">
        <f t="shared" ref="F33" si="27">D33-E33</f>
        <v>470.4</v>
      </c>
      <c r="G33" s="23">
        <v>0</v>
      </c>
      <c r="H33" s="33">
        <v>0</v>
      </c>
      <c r="I33" s="24">
        <f t="shared" si="20"/>
        <v>0</v>
      </c>
      <c r="J33" s="24">
        <f t="shared" si="21"/>
        <v>0</v>
      </c>
      <c r="K33" s="22">
        <f t="shared" si="22"/>
        <v>470.4</v>
      </c>
      <c r="L33" s="22">
        <f t="shared" si="23"/>
        <v>470.4</v>
      </c>
      <c r="M33" s="22">
        <f t="shared" si="24"/>
        <v>470.4</v>
      </c>
      <c r="N33" s="25">
        <f t="shared" si="25"/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2.25" customHeight="1" x14ac:dyDescent="0.25">
      <c r="A34" s="19" t="s">
        <v>171</v>
      </c>
      <c r="B34" s="30" t="s">
        <v>80</v>
      </c>
      <c r="C34" s="32" t="s">
        <v>90</v>
      </c>
      <c r="D34" s="26">
        <v>459.84</v>
      </c>
      <c r="E34" s="52">
        <v>0</v>
      </c>
      <c r="F34" s="24">
        <f t="shared" si="18"/>
        <v>459.84</v>
      </c>
      <c r="G34" s="23">
        <v>0</v>
      </c>
      <c r="H34" s="33">
        <v>0</v>
      </c>
      <c r="I34" s="24">
        <f t="shared" si="0"/>
        <v>0</v>
      </c>
      <c r="J34" s="24">
        <f t="shared" si="1"/>
        <v>0</v>
      </c>
      <c r="K34" s="22">
        <f t="shared" si="2"/>
        <v>459.84</v>
      </c>
      <c r="L34" s="22">
        <f t="shared" si="3"/>
        <v>459.84</v>
      </c>
      <c r="M34" s="22">
        <f t="shared" si="16"/>
        <v>459.84</v>
      </c>
      <c r="N34" s="25">
        <f t="shared" si="17"/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2.25" customHeight="1" x14ac:dyDescent="0.25">
      <c r="A35" s="19" t="s">
        <v>172</v>
      </c>
      <c r="B35" s="30" t="s">
        <v>80</v>
      </c>
      <c r="C35" s="65" t="s">
        <v>174</v>
      </c>
      <c r="D35" s="26">
        <v>1065.77</v>
      </c>
      <c r="E35" s="52">
        <v>0</v>
      </c>
      <c r="F35" s="24">
        <f>D35+E35</f>
        <v>1065.77</v>
      </c>
      <c r="G35" s="23">
        <v>0</v>
      </c>
      <c r="H35" s="24">
        <v>0</v>
      </c>
      <c r="I35" s="24">
        <f t="shared" ref="I35" si="28">H35</f>
        <v>0</v>
      </c>
      <c r="J35" s="24">
        <f t="shared" ref="J35" si="29">H35</f>
        <v>0</v>
      </c>
      <c r="K35" s="22">
        <f t="shared" ref="K35" si="30">F35-H35</f>
        <v>1065.77</v>
      </c>
      <c r="L35" s="22">
        <f t="shared" ref="L35" si="31">F35-I35</f>
        <v>1065.77</v>
      </c>
      <c r="M35" s="22">
        <f t="shared" ref="M35" si="32">F35-J35</f>
        <v>1065.77</v>
      </c>
      <c r="N35" s="25">
        <f t="shared" ref="N35" si="33">J35/F35</f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3.75" customHeight="1" x14ac:dyDescent="0.25">
      <c r="A36" s="19" t="s">
        <v>173</v>
      </c>
      <c r="B36" s="30" t="s">
        <v>80</v>
      </c>
      <c r="C36" s="32" t="s">
        <v>175</v>
      </c>
      <c r="D36" s="26">
        <v>50.4</v>
      </c>
      <c r="E36" s="52">
        <v>0</v>
      </c>
      <c r="F36" s="24">
        <f t="shared" ref="F36" si="34">D36+E36</f>
        <v>50.4</v>
      </c>
      <c r="G36" s="23">
        <v>0</v>
      </c>
      <c r="H36" s="23">
        <v>0</v>
      </c>
      <c r="I36" s="23">
        <f t="shared" si="0"/>
        <v>0</v>
      </c>
      <c r="J36" s="23">
        <f t="shared" si="1"/>
        <v>0</v>
      </c>
      <c r="K36" s="22">
        <f t="shared" si="2"/>
        <v>50.4</v>
      </c>
      <c r="L36" s="22">
        <f t="shared" si="3"/>
        <v>50.4</v>
      </c>
      <c r="M36" s="22">
        <f t="shared" si="16"/>
        <v>50.4</v>
      </c>
      <c r="N36" s="25">
        <f t="shared" si="17"/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7.75" customHeight="1" x14ac:dyDescent="0.25">
      <c r="A37" s="19" t="s">
        <v>66</v>
      </c>
      <c r="B37" s="34" t="s">
        <v>131</v>
      </c>
      <c r="C37" s="29" t="s">
        <v>176</v>
      </c>
      <c r="D37" s="26">
        <v>1000</v>
      </c>
      <c r="E37" s="52">
        <v>0</v>
      </c>
      <c r="F37" s="24">
        <f t="shared" si="18"/>
        <v>1000</v>
      </c>
      <c r="G37" s="23">
        <v>0</v>
      </c>
      <c r="H37" s="23">
        <v>0</v>
      </c>
      <c r="I37" s="23">
        <f t="shared" si="0"/>
        <v>0</v>
      </c>
      <c r="J37" s="23">
        <f t="shared" si="1"/>
        <v>0</v>
      </c>
      <c r="K37" s="22">
        <f t="shared" si="2"/>
        <v>1000</v>
      </c>
      <c r="L37" s="22">
        <f t="shared" si="3"/>
        <v>1000</v>
      </c>
      <c r="M37" s="22">
        <f t="shared" si="16"/>
        <v>1000</v>
      </c>
      <c r="N37" s="25">
        <f t="shared" si="17"/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7.75" customHeight="1" x14ac:dyDescent="0.25">
      <c r="A38" s="19" t="s">
        <v>67</v>
      </c>
      <c r="B38" s="34" t="s">
        <v>131</v>
      </c>
      <c r="C38" s="21" t="s">
        <v>177</v>
      </c>
      <c r="D38" s="26">
        <v>500</v>
      </c>
      <c r="E38" s="52">
        <v>0</v>
      </c>
      <c r="F38" s="24">
        <f t="shared" si="18"/>
        <v>500</v>
      </c>
      <c r="G38" s="23">
        <v>0</v>
      </c>
      <c r="H38" s="23">
        <v>0</v>
      </c>
      <c r="I38" s="23">
        <f t="shared" si="0"/>
        <v>0</v>
      </c>
      <c r="J38" s="23">
        <f t="shared" si="1"/>
        <v>0</v>
      </c>
      <c r="K38" s="22">
        <f t="shared" si="2"/>
        <v>500</v>
      </c>
      <c r="L38" s="22">
        <f t="shared" si="3"/>
        <v>500</v>
      </c>
      <c r="M38" s="22">
        <f t="shared" si="16"/>
        <v>500</v>
      </c>
      <c r="N38" s="25">
        <f t="shared" si="17"/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9.25" customHeight="1" x14ac:dyDescent="0.25">
      <c r="A39" s="19" t="s">
        <v>68</v>
      </c>
      <c r="B39" s="34" t="s">
        <v>131</v>
      </c>
      <c r="C39" s="21" t="s">
        <v>88</v>
      </c>
      <c r="D39" s="26">
        <v>2232.15</v>
      </c>
      <c r="E39" s="52">
        <v>0</v>
      </c>
      <c r="F39" s="24">
        <f t="shared" si="18"/>
        <v>2232.15</v>
      </c>
      <c r="G39" s="23">
        <v>0</v>
      </c>
      <c r="H39" s="33">
        <v>0</v>
      </c>
      <c r="I39" s="24">
        <f t="shared" si="0"/>
        <v>0</v>
      </c>
      <c r="J39" s="24">
        <f t="shared" si="1"/>
        <v>0</v>
      </c>
      <c r="K39" s="22">
        <f t="shared" si="2"/>
        <v>2232.15</v>
      </c>
      <c r="L39" s="22">
        <f t="shared" si="3"/>
        <v>2232.15</v>
      </c>
      <c r="M39" s="22">
        <f t="shared" si="16"/>
        <v>2232.15</v>
      </c>
      <c r="N39" s="25">
        <f t="shared" si="17"/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0" customHeight="1" x14ac:dyDescent="0.25">
      <c r="A40" s="19" t="s">
        <v>69</v>
      </c>
      <c r="B40" s="34" t="s">
        <v>131</v>
      </c>
      <c r="C40" s="32" t="s">
        <v>89</v>
      </c>
      <c r="D40" s="26">
        <v>110</v>
      </c>
      <c r="E40" s="52">
        <v>0</v>
      </c>
      <c r="F40" s="24">
        <f t="shared" si="18"/>
        <v>110</v>
      </c>
      <c r="G40" s="23">
        <v>0</v>
      </c>
      <c r="H40" s="23">
        <v>5.4</v>
      </c>
      <c r="I40" s="23">
        <f t="shared" si="0"/>
        <v>5.4</v>
      </c>
      <c r="J40" s="23">
        <f t="shared" si="1"/>
        <v>5.4</v>
      </c>
      <c r="K40" s="22">
        <f t="shared" si="2"/>
        <v>104.6</v>
      </c>
      <c r="L40" s="22">
        <f t="shared" si="3"/>
        <v>104.6</v>
      </c>
      <c r="M40" s="22">
        <f t="shared" si="16"/>
        <v>104.6</v>
      </c>
      <c r="N40" s="25">
        <f t="shared" si="17"/>
        <v>4.9090909090909095E-2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2.25" customHeight="1" x14ac:dyDescent="0.25">
      <c r="A41" s="19" t="s">
        <v>70</v>
      </c>
      <c r="B41" s="34" t="s">
        <v>131</v>
      </c>
      <c r="C41" s="32" t="s">
        <v>102</v>
      </c>
      <c r="D41" s="26">
        <v>1000</v>
      </c>
      <c r="E41" s="52">
        <v>0</v>
      </c>
      <c r="F41" s="24">
        <f t="shared" ref="F41:F42" si="35">D41+E41</f>
        <v>1000</v>
      </c>
      <c r="G41" s="23">
        <v>0</v>
      </c>
      <c r="H41" s="33">
        <v>0</v>
      </c>
      <c r="I41" s="24">
        <f t="shared" si="0"/>
        <v>0</v>
      </c>
      <c r="J41" s="24">
        <f t="shared" si="1"/>
        <v>0</v>
      </c>
      <c r="K41" s="22">
        <f t="shared" si="2"/>
        <v>1000</v>
      </c>
      <c r="L41" s="22">
        <f t="shared" si="3"/>
        <v>1000</v>
      </c>
      <c r="M41" s="22">
        <f t="shared" si="16"/>
        <v>1000</v>
      </c>
      <c r="N41" s="25">
        <f t="shared" si="17"/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9.25" customHeight="1" x14ac:dyDescent="0.25">
      <c r="A42" s="19" t="s">
        <v>71</v>
      </c>
      <c r="B42" s="34" t="s">
        <v>132</v>
      </c>
      <c r="C42" s="21" t="s">
        <v>103</v>
      </c>
      <c r="D42" s="26">
        <v>9500</v>
      </c>
      <c r="E42" s="52">
        <v>0</v>
      </c>
      <c r="F42" s="24">
        <f t="shared" si="35"/>
        <v>9500</v>
      </c>
      <c r="G42" s="23">
        <v>0</v>
      </c>
      <c r="H42" s="23">
        <v>715.93</v>
      </c>
      <c r="I42" s="23">
        <f t="shared" si="0"/>
        <v>715.93</v>
      </c>
      <c r="J42" s="23">
        <f t="shared" ref="J42:J43" si="36">H42</f>
        <v>715.93</v>
      </c>
      <c r="K42" s="22">
        <f t="shared" si="2"/>
        <v>8784.07</v>
      </c>
      <c r="L42" s="22">
        <f t="shared" si="3"/>
        <v>8784.07</v>
      </c>
      <c r="M42" s="22">
        <f t="shared" si="16"/>
        <v>8784.07</v>
      </c>
      <c r="N42" s="25">
        <f t="shared" si="17"/>
        <v>7.536105263157894E-2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1.5" customHeight="1" x14ac:dyDescent="0.25">
      <c r="A43" s="19" t="s">
        <v>178</v>
      </c>
      <c r="B43" s="34" t="s">
        <v>133</v>
      </c>
      <c r="C43" s="21" t="s">
        <v>151</v>
      </c>
      <c r="D43" s="26">
        <v>1000</v>
      </c>
      <c r="E43" s="52">
        <v>0</v>
      </c>
      <c r="F43" s="24">
        <f t="shared" ref="F43" si="37">D43-E43</f>
        <v>1000</v>
      </c>
      <c r="G43" s="23">
        <v>0</v>
      </c>
      <c r="H43" s="23">
        <v>0</v>
      </c>
      <c r="I43" s="23">
        <f t="shared" si="0"/>
        <v>0</v>
      </c>
      <c r="J43" s="23">
        <f t="shared" si="36"/>
        <v>0</v>
      </c>
      <c r="K43" s="22">
        <f t="shared" si="2"/>
        <v>1000</v>
      </c>
      <c r="L43" s="22">
        <f t="shared" si="3"/>
        <v>1000</v>
      </c>
      <c r="M43" s="22">
        <f t="shared" ref="M43" si="38">F43-J43</f>
        <v>1000</v>
      </c>
      <c r="N43" s="25">
        <f t="shared" si="17"/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1.5" customHeight="1" x14ac:dyDescent="0.25">
      <c r="A44" s="19" t="s">
        <v>72</v>
      </c>
      <c r="B44" s="34" t="s">
        <v>133</v>
      </c>
      <c r="C44" s="21" t="s">
        <v>90</v>
      </c>
      <c r="D44" s="26">
        <v>71187</v>
      </c>
      <c r="E44" s="52">
        <v>0</v>
      </c>
      <c r="F44" s="24">
        <f t="shared" ref="F44:F46" si="39">D44-E44</f>
        <v>71187</v>
      </c>
      <c r="G44" s="23">
        <v>0</v>
      </c>
      <c r="H44" s="23">
        <v>0</v>
      </c>
      <c r="I44" s="23">
        <f t="shared" ref="I44:I46" si="40">H44</f>
        <v>0</v>
      </c>
      <c r="J44" s="23">
        <f t="shared" ref="J44:J46" si="41">H44</f>
        <v>0</v>
      </c>
      <c r="K44" s="22">
        <f t="shared" ref="K44:K46" si="42">F44-H44</f>
        <v>71187</v>
      </c>
      <c r="L44" s="22">
        <f t="shared" ref="L44:L46" si="43">F44-I44</f>
        <v>71187</v>
      </c>
      <c r="M44" s="22">
        <f t="shared" ref="M44:M46" si="44">F44-J44</f>
        <v>71187</v>
      </c>
      <c r="N44" s="25">
        <f t="shared" si="17"/>
        <v>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1.5" customHeight="1" x14ac:dyDescent="0.25">
      <c r="A45" s="19" t="s">
        <v>73</v>
      </c>
      <c r="B45" s="34" t="s">
        <v>133</v>
      </c>
      <c r="C45" s="21" t="s">
        <v>91</v>
      </c>
      <c r="D45" s="26">
        <v>11556.91</v>
      </c>
      <c r="E45" s="52">
        <v>0</v>
      </c>
      <c r="F45" s="24">
        <f t="shared" si="39"/>
        <v>11556.91</v>
      </c>
      <c r="G45" s="23">
        <v>0</v>
      </c>
      <c r="H45" s="23">
        <v>0</v>
      </c>
      <c r="I45" s="23">
        <f t="shared" si="40"/>
        <v>0</v>
      </c>
      <c r="J45" s="23">
        <f t="shared" si="41"/>
        <v>0</v>
      </c>
      <c r="K45" s="22">
        <f t="shared" si="42"/>
        <v>11556.91</v>
      </c>
      <c r="L45" s="22">
        <f t="shared" si="43"/>
        <v>11556.91</v>
      </c>
      <c r="M45" s="22">
        <f t="shared" si="44"/>
        <v>11556.91</v>
      </c>
      <c r="N45" s="25">
        <f t="shared" si="17"/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1.5" customHeight="1" x14ac:dyDescent="0.25">
      <c r="A46" s="19" t="s">
        <v>179</v>
      </c>
      <c r="B46" s="34" t="s">
        <v>133</v>
      </c>
      <c r="C46" s="21" t="s">
        <v>175</v>
      </c>
      <c r="D46" s="26">
        <v>168</v>
      </c>
      <c r="E46" s="52">
        <v>0</v>
      </c>
      <c r="F46" s="24">
        <f t="shared" si="39"/>
        <v>168</v>
      </c>
      <c r="G46" s="23">
        <v>0</v>
      </c>
      <c r="H46" s="23">
        <v>0</v>
      </c>
      <c r="I46" s="23">
        <f t="shared" si="40"/>
        <v>0</v>
      </c>
      <c r="J46" s="23">
        <f t="shared" si="41"/>
        <v>0</v>
      </c>
      <c r="K46" s="22">
        <f t="shared" si="42"/>
        <v>168</v>
      </c>
      <c r="L46" s="22">
        <f t="shared" si="43"/>
        <v>168</v>
      </c>
      <c r="M46" s="22">
        <f t="shared" si="44"/>
        <v>168</v>
      </c>
      <c r="N46" s="25">
        <f t="shared" si="17"/>
        <v>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5">
      <c r="A47" s="55" t="s">
        <v>146</v>
      </c>
      <c r="B47" s="56"/>
      <c r="C47" s="57"/>
      <c r="D47" s="38">
        <f>SUM(D3:D46)</f>
        <v>667613.99000000011</v>
      </c>
      <c r="E47" s="53">
        <f t="shared" ref="E47:N47" si="45">SUM(E3:E46)</f>
        <v>0</v>
      </c>
      <c r="F47" s="38">
        <f t="shared" si="45"/>
        <v>667613.99000000011</v>
      </c>
      <c r="G47" s="53">
        <f t="shared" si="45"/>
        <v>0</v>
      </c>
      <c r="H47" s="38">
        <f t="shared" si="45"/>
        <v>28815.48000000001</v>
      </c>
      <c r="I47" s="38">
        <f t="shared" si="45"/>
        <v>28815.48000000001</v>
      </c>
      <c r="J47" s="38">
        <f t="shared" si="45"/>
        <v>28815.48000000001</v>
      </c>
      <c r="K47" s="38">
        <f t="shared" si="45"/>
        <v>638798.51000000013</v>
      </c>
      <c r="L47" s="38">
        <f t="shared" si="45"/>
        <v>638798.51000000013</v>
      </c>
      <c r="M47" s="38">
        <f t="shared" si="45"/>
        <v>638798.51000000013</v>
      </c>
      <c r="N47" s="38">
        <f t="shared" si="45"/>
        <v>0.6818426458426079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5">
      <c r="A48" s="59" t="s">
        <v>128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9" t="s">
        <v>104</v>
      </c>
      <c r="B49" s="20" t="s">
        <v>130</v>
      </c>
      <c r="C49" s="21" t="s">
        <v>14</v>
      </c>
      <c r="D49" s="22">
        <v>167000</v>
      </c>
      <c r="E49" s="52">
        <v>0</v>
      </c>
      <c r="F49" s="22">
        <f>D49-(-E49)</f>
        <v>167000</v>
      </c>
      <c r="G49" s="23">
        <v>0</v>
      </c>
      <c r="H49" s="23">
        <v>13650</v>
      </c>
      <c r="I49" s="23">
        <f>H49</f>
        <v>13650</v>
      </c>
      <c r="J49" s="23">
        <f>H49</f>
        <v>13650</v>
      </c>
      <c r="K49" s="22">
        <f>F49-H49</f>
        <v>153350</v>
      </c>
      <c r="L49" s="22">
        <f>F49-I49</f>
        <v>153350</v>
      </c>
      <c r="M49" s="22">
        <f>F49-J49</f>
        <v>153350</v>
      </c>
      <c r="N49" s="25">
        <f>J49/F49</f>
        <v>8.1736526946107779E-2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9" t="s">
        <v>105</v>
      </c>
      <c r="B50" s="20" t="s">
        <v>130</v>
      </c>
      <c r="C50" s="21" t="s">
        <v>75</v>
      </c>
      <c r="D50" s="26">
        <v>26696.67</v>
      </c>
      <c r="E50" s="52">
        <v>0</v>
      </c>
      <c r="F50" s="26">
        <f>D50+E50</f>
        <v>26696.67</v>
      </c>
      <c r="G50" s="23">
        <v>0</v>
      </c>
      <c r="H50" s="23">
        <v>105</v>
      </c>
      <c r="I50" s="23">
        <f t="shared" ref="I50:I59" si="46">H50</f>
        <v>105</v>
      </c>
      <c r="J50" s="23">
        <f t="shared" ref="J50:J59" si="47">H50</f>
        <v>105</v>
      </c>
      <c r="K50" s="22">
        <f t="shared" ref="K50:K59" si="48">F50-H50</f>
        <v>26591.67</v>
      </c>
      <c r="L50" s="22">
        <f t="shared" ref="L50:L59" si="49">F50-I50</f>
        <v>26591.67</v>
      </c>
      <c r="M50" s="22">
        <f t="shared" ref="M50:M59" si="50">F50-J50</f>
        <v>26591.67</v>
      </c>
      <c r="N50" s="25">
        <f>J50/F50</f>
        <v>3.9330747992165314E-3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9" t="s">
        <v>106</v>
      </c>
      <c r="B51" s="20" t="s">
        <v>130</v>
      </c>
      <c r="C51" s="21" t="s">
        <v>76</v>
      </c>
      <c r="D51" s="26">
        <v>21620</v>
      </c>
      <c r="E51" s="52">
        <v>0</v>
      </c>
      <c r="F51" s="26">
        <f t="shared" ref="F51:F53" si="51">D51+E51</f>
        <v>21620</v>
      </c>
      <c r="G51" s="23">
        <v>0</v>
      </c>
      <c r="H51" s="23">
        <v>76.66</v>
      </c>
      <c r="I51" s="23">
        <f t="shared" si="46"/>
        <v>76.66</v>
      </c>
      <c r="J51" s="23">
        <f t="shared" si="47"/>
        <v>76.66</v>
      </c>
      <c r="K51" s="22">
        <f t="shared" si="48"/>
        <v>21543.34</v>
      </c>
      <c r="L51" s="22">
        <f t="shared" si="49"/>
        <v>21543.34</v>
      </c>
      <c r="M51" s="22">
        <f t="shared" si="50"/>
        <v>21543.34</v>
      </c>
      <c r="N51" s="25">
        <f t="shared" ref="N51:N59" si="52">J51/F51</f>
        <v>3.5457909343200741E-3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9" t="s">
        <v>139</v>
      </c>
      <c r="B52" s="20" t="s">
        <v>130</v>
      </c>
      <c r="C52" s="21" t="s">
        <v>93</v>
      </c>
      <c r="D52" s="26">
        <v>100</v>
      </c>
      <c r="E52" s="52">
        <v>0</v>
      </c>
      <c r="F52" s="26">
        <f t="shared" si="51"/>
        <v>100</v>
      </c>
      <c r="G52" s="23">
        <v>0</v>
      </c>
      <c r="H52" s="23">
        <v>0</v>
      </c>
      <c r="I52" s="23">
        <f t="shared" si="46"/>
        <v>0</v>
      </c>
      <c r="J52" s="23">
        <f t="shared" si="47"/>
        <v>0</v>
      </c>
      <c r="K52" s="22">
        <f t="shared" si="48"/>
        <v>100</v>
      </c>
      <c r="L52" s="22">
        <f t="shared" si="49"/>
        <v>100</v>
      </c>
      <c r="M52" s="22">
        <f t="shared" si="50"/>
        <v>100</v>
      </c>
      <c r="N52" s="25">
        <f t="shared" si="52"/>
        <v>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9" t="s">
        <v>107</v>
      </c>
      <c r="B53" s="20" t="s">
        <v>130</v>
      </c>
      <c r="C53" s="21" t="s">
        <v>94</v>
      </c>
      <c r="D53" s="26">
        <v>71760</v>
      </c>
      <c r="E53" s="52">
        <v>0</v>
      </c>
      <c r="F53" s="26">
        <f t="shared" si="51"/>
        <v>71760</v>
      </c>
      <c r="G53" s="23">
        <v>0</v>
      </c>
      <c r="H53" s="23">
        <v>2714.01</v>
      </c>
      <c r="I53" s="23">
        <f t="shared" si="46"/>
        <v>2714.01</v>
      </c>
      <c r="J53" s="23">
        <f t="shared" si="47"/>
        <v>2714.01</v>
      </c>
      <c r="K53" s="22">
        <f t="shared" si="48"/>
        <v>69045.990000000005</v>
      </c>
      <c r="L53" s="22">
        <f t="shared" si="49"/>
        <v>69045.990000000005</v>
      </c>
      <c r="M53" s="22">
        <f t="shared" si="50"/>
        <v>69045.990000000005</v>
      </c>
      <c r="N53" s="25">
        <f t="shared" si="52"/>
        <v>3.7820652173913047E-2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9" t="s">
        <v>108</v>
      </c>
      <c r="B54" s="20" t="s">
        <v>130</v>
      </c>
      <c r="C54" s="21" t="s">
        <v>77</v>
      </c>
      <c r="D54" s="26">
        <v>9840</v>
      </c>
      <c r="E54" s="52">
        <v>0</v>
      </c>
      <c r="F54" s="22">
        <f>D54-(-E54)</f>
        <v>9840</v>
      </c>
      <c r="G54" s="23">
        <v>0</v>
      </c>
      <c r="H54" s="23">
        <v>490</v>
      </c>
      <c r="I54" s="23">
        <f t="shared" si="46"/>
        <v>490</v>
      </c>
      <c r="J54" s="23">
        <f t="shared" si="47"/>
        <v>490</v>
      </c>
      <c r="K54" s="22">
        <f t="shared" si="48"/>
        <v>9350</v>
      </c>
      <c r="L54" s="22">
        <f t="shared" si="49"/>
        <v>9350</v>
      </c>
      <c r="M54" s="22">
        <f t="shared" si="50"/>
        <v>9350</v>
      </c>
      <c r="N54" s="25">
        <f t="shared" si="52"/>
        <v>4.9796747967479675E-2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9" t="s">
        <v>109</v>
      </c>
      <c r="B55" s="20" t="s">
        <v>130</v>
      </c>
      <c r="C55" s="21" t="s">
        <v>78</v>
      </c>
      <c r="D55" s="26">
        <v>6240</v>
      </c>
      <c r="E55" s="52">
        <v>0</v>
      </c>
      <c r="F55" s="22">
        <f>D55-(-E55)</f>
        <v>6240</v>
      </c>
      <c r="G55" s="23">
        <v>0</v>
      </c>
      <c r="H55" s="23">
        <v>626.66999999999996</v>
      </c>
      <c r="I55" s="23">
        <f t="shared" si="46"/>
        <v>626.66999999999996</v>
      </c>
      <c r="J55" s="23">
        <f t="shared" si="47"/>
        <v>626.66999999999996</v>
      </c>
      <c r="K55" s="22">
        <f t="shared" si="48"/>
        <v>5613.33</v>
      </c>
      <c r="L55" s="22">
        <f t="shared" si="49"/>
        <v>5613.33</v>
      </c>
      <c r="M55" s="22">
        <f t="shared" si="50"/>
        <v>5613.33</v>
      </c>
      <c r="N55" s="25">
        <f t="shared" si="52"/>
        <v>0.10042788461538461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9" t="s">
        <v>110</v>
      </c>
      <c r="B56" s="20" t="s">
        <v>130</v>
      </c>
      <c r="C56" s="28" t="s">
        <v>129</v>
      </c>
      <c r="D56" s="26">
        <v>27815.54</v>
      </c>
      <c r="E56" s="52">
        <v>0</v>
      </c>
      <c r="F56" s="24">
        <f>D56+E56</f>
        <v>27815.54</v>
      </c>
      <c r="G56" s="23">
        <v>0</v>
      </c>
      <c r="H56" s="23">
        <v>1925.97</v>
      </c>
      <c r="I56" s="23">
        <f t="shared" si="46"/>
        <v>1925.97</v>
      </c>
      <c r="J56" s="23">
        <f t="shared" si="47"/>
        <v>1925.97</v>
      </c>
      <c r="K56" s="22">
        <f t="shared" si="48"/>
        <v>25889.57</v>
      </c>
      <c r="L56" s="22">
        <f t="shared" si="49"/>
        <v>25889.57</v>
      </c>
      <c r="M56" s="22">
        <f t="shared" si="50"/>
        <v>25889.57</v>
      </c>
      <c r="N56" s="25">
        <f t="shared" si="52"/>
        <v>6.9240791298676926E-2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9" t="s">
        <v>111</v>
      </c>
      <c r="B57" s="20" t="s">
        <v>130</v>
      </c>
      <c r="C57" s="21" t="s">
        <v>79</v>
      </c>
      <c r="D57" s="26">
        <v>19896.669999999998</v>
      </c>
      <c r="E57" s="52">
        <v>0</v>
      </c>
      <c r="F57" s="22">
        <f>D57-(-E57)</f>
        <v>19896.669999999998</v>
      </c>
      <c r="G57" s="23">
        <v>0</v>
      </c>
      <c r="H57" s="23">
        <v>1335.67</v>
      </c>
      <c r="I57" s="23">
        <f t="shared" si="46"/>
        <v>1335.67</v>
      </c>
      <c r="J57" s="23">
        <f t="shared" si="47"/>
        <v>1335.67</v>
      </c>
      <c r="K57" s="22">
        <f t="shared" si="48"/>
        <v>18561</v>
      </c>
      <c r="L57" s="22">
        <f t="shared" si="49"/>
        <v>18561</v>
      </c>
      <c r="M57" s="22">
        <f t="shared" si="50"/>
        <v>18561</v>
      </c>
      <c r="N57" s="25">
        <f t="shared" si="52"/>
        <v>6.7130328843972395E-2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9" t="s">
        <v>112</v>
      </c>
      <c r="B58" s="20" t="s">
        <v>130</v>
      </c>
      <c r="C58" s="21" t="s">
        <v>141</v>
      </c>
      <c r="D58" s="26">
        <v>21240</v>
      </c>
      <c r="E58" s="52">
        <v>0</v>
      </c>
      <c r="F58" s="22">
        <f t="shared" ref="F58:F69" si="53">D58-(-E58)</f>
        <v>21240</v>
      </c>
      <c r="G58" s="23">
        <v>0</v>
      </c>
      <c r="H58" s="23">
        <v>0</v>
      </c>
      <c r="I58" s="23">
        <f t="shared" si="46"/>
        <v>0</v>
      </c>
      <c r="J58" s="23">
        <f t="shared" si="47"/>
        <v>0</v>
      </c>
      <c r="K58" s="22">
        <f t="shared" si="48"/>
        <v>21240</v>
      </c>
      <c r="L58" s="22">
        <f t="shared" si="49"/>
        <v>21240</v>
      </c>
      <c r="M58" s="22">
        <f t="shared" si="50"/>
        <v>21240</v>
      </c>
      <c r="N58" s="25">
        <f t="shared" si="52"/>
        <v>0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9" t="s">
        <v>113</v>
      </c>
      <c r="B59" s="20" t="s">
        <v>130</v>
      </c>
      <c r="C59" s="21" t="s">
        <v>142</v>
      </c>
      <c r="D59" s="26">
        <v>10000</v>
      </c>
      <c r="E59" s="52">
        <v>0</v>
      </c>
      <c r="F59" s="22">
        <f t="shared" si="53"/>
        <v>10000</v>
      </c>
      <c r="G59" s="23">
        <v>0</v>
      </c>
      <c r="H59" s="23">
        <v>0</v>
      </c>
      <c r="I59" s="23">
        <f t="shared" si="46"/>
        <v>0</v>
      </c>
      <c r="J59" s="23">
        <f t="shared" si="47"/>
        <v>0</v>
      </c>
      <c r="K59" s="22">
        <f t="shared" si="48"/>
        <v>10000</v>
      </c>
      <c r="L59" s="22">
        <f t="shared" si="49"/>
        <v>10000</v>
      </c>
      <c r="M59" s="22">
        <f t="shared" si="50"/>
        <v>10000</v>
      </c>
      <c r="N59" s="25">
        <f t="shared" si="52"/>
        <v>0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0" customHeight="1" x14ac:dyDescent="0.25">
      <c r="A60" s="19" t="s">
        <v>114</v>
      </c>
      <c r="B60" s="20" t="s">
        <v>130</v>
      </c>
      <c r="C60" s="29" t="s">
        <v>140</v>
      </c>
      <c r="D60" s="26">
        <v>9200</v>
      </c>
      <c r="E60" s="52">
        <v>0</v>
      </c>
      <c r="F60" s="22">
        <f t="shared" si="53"/>
        <v>9200</v>
      </c>
      <c r="G60" s="23">
        <v>0</v>
      </c>
      <c r="H60" s="23">
        <v>0</v>
      </c>
      <c r="I60" s="23">
        <f t="shared" ref="I60:I85" si="54">H60</f>
        <v>0</v>
      </c>
      <c r="J60" s="23">
        <f t="shared" ref="J60:J62" si="55">H60</f>
        <v>0</v>
      </c>
      <c r="K60" s="22">
        <f t="shared" ref="K60:K62" si="56">F60-H60</f>
        <v>9200</v>
      </c>
      <c r="L60" s="22">
        <f t="shared" ref="L60:L62" si="57">F60-I60</f>
        <v>9200</v>
      </c>
      <c r="M60" s="22">
        <f t="shared" ref="M60:M62" si="58">F60-J60</f>
        <v>9200</v>
      </c>
      <c r="N60" s="25">
        <f t="shared" ref="N60:N62" si="59">J60/F60</f>
        <v>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25">
      <c r="A61" s="19" t="s">
        <v>180</v>
      </c>
      <c r="B61" s="20" t="s">
        <v>130</v>
      </c>
      <c r="C61" s="29" t="s">
        <v>167</v>
      </c>
      <c r="D61" s="26">
        <v>1000</v>
      </c>
      <c r="E61" s="52">
        <v>0</v>
      </c>
      <c r="F61" s="24">
        <f t="shared" ref="F61" si="60">D61+E61</f>
        <v>1000</v>
      </c>
      <c r="G61" s="23">
        <v>0</v>
      </c>
      <c r="H61" s="23">
        <v>0</v>
      </c>
      <c r="I61" s="23">
        <f t="shared" si="54"/>
        <v>0</v>
      </c>
      <c r="J61" s="23">
        <f t="shared" si="55"/>
        <v>0</v>
      </c>
      <c r="K61" s="22">
        <f t="shared" si="56"/>
        <v>1000</v>
      </c>
      <c r="L61" s="22">
        <f t="shared" si="57"/>
        <v>1000</v>
      </c>
      <c r="M61" s="22">
        <f t="shared" si="58"/>
        <v>1000</v>
      </c>
      <c r="N61" s="25">
        <f t="shared" si="59"/>
        <v>0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7.75" customHeight="1" x14ac:dyDescent="0.25">
      <c r="A62" s="19" t="s">
        <v>115</v>
      </c>
      <c r="B62" s="30" t="s">
        <v>80</v>
      </c>
      <c r="C62" s="21" t="s">
        <v>143</v>
      </c>
      <c r="D62" s="26">
        <v>12000</v>
      </c>
      <c r="E62" s="52">
        <v>0</v>
      </c>
      <c r="F62" s="22">
        <f t="shared" si="53"/>
        <v>12000</v>
      </c>
      <c r="G62" s="23">
        <v>0</v>
      </c>
      <c r="H62" s="23">
        <v>696.88</v>
      </c>
      <c r="I62" s="23">
        <f t="shared" si="54"/>
        <v>696.88</v>
      </c>
      <c r="J62" s="23">
        <f t="shared" si="55"/>
        <v>696.88</v>
      </c>
      <c r="K62" s="22">
        <f t="shared" si="56"/>
        <v>11303.12</v>
      </c>
      <c r="L62" s="22">
        <f t="shared" si="57"/>
        <v>11303.12</v>
      </c>
      <c r="M62" s="22">
        <f t="shared" si="58"/>
        <v>11303.12</v>
      </c>
      <c r="N62" s="25">
        <f t="shared" si="59"/>
        <v>5.8073333333333331E-2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8.5" customHeight="1" x14ac:dyDescent="0.25">
      <c r="A63" s="19" t="s">
        <v>116</v>
      </c>
      <c r="B63" s="30" t="s">
        <v>80</v>
      </c>
      <c r="C63" s="37" t="s">
        <v>144</v>
      </c>
      <c r="D63" s="26">
        <v>38000</v>
      </c>
      <c r="E63" s="52">
        <v>0</v>
      </c>
      <c r="F63" s="24">
        <f>D63+E63</f>
        <v>38000</v>
      </c>
      <c r="G63" s="23">
        <v>0</v>
      </c>
      <c r="H63" s="23">
        <v>656.91</v>
      </c>
      <c r="I63" s="23">
        <f t="shared" si="54"/>
        <v>656.91</v>
      </c>
      <c r="J63" s="23">
        <f t="shared" ref="J63:J85" si="61">H63</f>
        <v>656.91</v>
      </c>
      <c r="K63" s="22">
        <f t="shared" ref="K63:K70" si="62">F63-H63</f>
        <v>37343.089999999997</v>
      </c>
      <c r="L63" s="22">
        <f t="shared" ref="L63:L70" si="63">F63-I63</f>
        <v>37343.089999999997</v>
      </c>
      <c r="M63" s="22">
        <f t="shared" ref="M63:M70" si="64">F63-J63</f>
        <v>37343.089999999997</v>
      </c>
      <c r="N63" s="25">
        <f t="shared" ref="N63:N70" si="65">J63/F63</f>
        <v>1.7287105263157895E-2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9" customHeight="1" x14ac:dyDescent="0.25">
      <c r="A64" s="19" t="s">
        <v>117</v>
      </c>
      <c r="B64" s="30" t="s">
        <v>80</v>
      </c>
      <c r="C64" s="36" t="s">
        <v>81</v>
      </c>
      <c r="D64" s="26">
        <v>500</v>
      </c>
      <c r="E64" s="52">
        <v>0</v>
      </c>
      <c r="F64" s="22">
        <f t="shared" si="53"/>
        <v>500</v>
      </c>
      <c r="G64" s="23">
        <v>0</v>
      </c>
      <c r="H64" s="23">
        <v>32.78</v>
      </c>
      <c r="I64" s="23">
        <f t="shared" si="54"/>
        <v>32.78</v>
      </c>
      <c r="J64" s="23">
        <f t="shared" si="61"/>
        <v>32.78</v>
      </c>
      <c r="K64" s="22">
        <f t="shared" si="62"/>
        <v>467.22</v>
      </c>
      <c r="L64" s="22">
        <f t="shared" si="63"/>
        <v>467.22</v>
      </c>
      <c r="M64" s="22">
        <f t="shared" si="64"/>
        <v>467.22</v>
      </c>
      <c r="N64" s="25">
        <f t="shared" si="65"/>
        <v>6.5560000000000007E-2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s="42" customFormat="1" ht="36" customHeight="1" x14ac:dyDescent="0.25">
      <c r="A65" s="30" t="s">
        <v>118</v>
      </c>
      <c r="B65" s="30" t="s">
        <v>80</v>
      </c>
      <c r="C65" s="30" t="s">
        <v>145</v>
      </c>
      <c r="D65" s="39">
        <v>223618.75</v>
      </c>
      <c r="E65" s="52">
        <v>0</v>
      </c>
      <c r="F65" s="22">
        <f t="shared" si="53"/>
        <v>223618.75</v>
      </c>
      <c r="G65" s="40">
        <v>0</v>
      </c>
      <c r="H65" s="23">
        <v>15891.51</v>
      </c>
      <c r="I65" s="40">
        <f t="shared" si="54"/>
        <v>15891.51</v>
      </c>
      <c r="J65" s="40">
        <f t="shared" si="61"/>
        <v>15891.51</v>
      </c>
      <c r="K65" s="31">
        <f t="shared" si="62"/>
        <v>207727.24</v>
      </c>
      <c r="L65" s="31">
        <f t="shared" si="63"/>
        <v>207727.24</v>
      </c>
      <c r="M65" s="31">
        <f t="shared" si="64"/>
        <v>207727.24</v>
      </c>
      <c r="N65" s="25">
        <v>0</v>
      </c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spans="1:26" s="42" customFormat="1" ht="36" customHeight="1" x14ac:dyDescent="0.25">
      <c r="A66" s="19" t="s">
        <v>119</v>
      </c>
      <c r="B66" s="30" t="s">
        <v>80</v>
      </c>
      <c r="C66" s="19" t="s">
        <v>147</v>
      </c>
      <c r="D66" s="39">
        <v>178642.73</v>
      </c>
      <c r="E66" s="52">
        <v>0</v>
      </c>
      <c r="F66" s="43">
        <f t="shared" ref="F66" si="66">D66-E66</f>
        <v>178642.73</v>
      </c>
      <c r="G66" s="40">
        <v>0</v>
      </c>
      <c r="H66" s="23">
        <v>0</v>
      </c>
      <c r="I66" s="40">
        <f>H66</f>
        <v>0</v>
      </c>
      <c r="J66" s="40">
        <f>H66</f>
        <v>0</v>
      </c>
      <c r="K66" s="22">
        <f t="shared" si="62"/>
        <v>178642.73</v>
      </c>
      <c r="L66" s="22">
        <f t="shared" si="63"/>
        <v>178642.73</v>
      </c>
      <c r="M66" s="22">
        <f t="shared" si="64"/>
        <v>178642.73</v>
      </c>
      <c r="N66" s="25">
        <f t="shared" si="65"/>
        <v>0</v>
      </c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spans="1:26" ht="30" customHeight="1" x14ac:dyDescent="0.25">
      <c r="A67" s="19" t="s">
        <v>181</v>
      </c>
      <c r="B67" s="30" t="s">
        <v>80</v>
      </c>
      <c r="C67" s="19" t="s">
        <v>182</v>
      </c>
      <c r="D67" s="26">
        <v>2000</v>
      </c>
      <c r="E67" s="52">
        <v>0</v>
      </c>
      <c r="F67" s="22">
        <f t="shared" si="53"/>
        <v>2000</v>
      </c>
      <c r="G67" s="23">
        <v>0</v>
      </c>
      <c r="H67" s="23">
        <v>0</v>
      </c>
      <c r="I67" s="23">
        <f t="shared" si="54"/>
        <v>0</v>
      </c>
      <c r="J67" s="23">
        <f t="shared" si="61"/>
        <v>0</v>
      </c>
      <c r="K67" s="22">
        <f t="shared" si="62"/>
        <v>2000</v>
      </c>
      <c r="L67" s="22">
        <f t="shared" si="63"/>
        <v>2000</v>
      </c>
      <c r="M67" s="22">
        <f t="shared" si="64"/>
        <v>2000</v>
      </c>
      <c r="N67" s="25">
        <f t="shared" si="65"/>
        <v>0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0" customHeight="1" x14ac:dyDescent="0.25">
      <c r="A68" s="19" t="s">
        <v>183</v>
      </c>
      <c r="B68" s="30" t="s">
        <v>80</v>
      </c>
      <c r="C68" s="19" t="s">
        <v>184</v>
      </c>
      <c r="D68" s="26">
        <v>2000</v>
      </c>
      <c r="E68" s="52">
        <v>0</v>
      </c>
      <c r="F68" s="24">
        <f>D68+E68</f>
        <v>2000</v>
      </c>
      <c r="G68" s="23">
        <v>0</v>
      </c>
      <c r="H68" s="23">
        <v>0</v>
      </c>
      <c r="I68" s="23">
        <f t="shared" ref="I68" si="67">H68</f>
        <v>0</v>
      </c>
      <c r="J68" s="23">
        <f t="shared" ref="J68" si="68">H68</f>
        <v>0</v>
      </c>
      <c r="K68" s="22">
        <f t="shared" ref="K68" si="69">F68-H68</f>
        <v>2000</v>
      </c>
      <c r="L68" s="22">
        <f t="shared" ref="L68" si="70">F68-I68</f>
        <v>2000</v>
      </c>
      <c r="M68" s="22">
        <f t="shared" ref="M68" si="71">F68-J68</f>
        <v>2000</v>
      </c>
      <c r="N68" s="25">
        <f t="shared" ref="N68" si="72">J68/F68</f>
        <v>0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4.5" customHeight="1" x14ac:dyDescent="0.25">
      <c r="A69" s="19" t="s">
        <v>120</v>
      </c>
      <c r="B69" s="30" t="s">
        <v>80</v>
      </c>
      <c r="C69" s="19" t="s">
        <v>90</v>
      </c>
      <c r="D69" s="49">
        <v>3500</v>
      </c>
      <c r="E69" s="52">
        <v>0</v>
      </c>
      <c r="F69" s="22">
        <f t="shared" si="53"/>
        <v>3500</v>
      </c>
      <c r="G69" s="23">
        <v>0</v>
      </c>
      <c r="H69" s="23">
        <v>0</v>
      </c>
      <c r="I69" s="23">
        <f t="shared" si="54"/>
        <v>0</v>
      </c>
      <c r="J69" s="23">
        <f t="shared" si="61"/>
        <v>0</v>
      </c>
      <c r="K69" s="22">
        <f t="shared" si="62"/>
        <v>3500</v>
      </c>
      <c r="L69" s="22">
        <f t="shared" si="63"/>
        <v>3500</v>
      </c>
      <c r="M69" s="22">
        <f t="shared" si="64"/>
        <v>3500</v>
      </c>
      <c r="N69" s="25">
        <f t="shared" si="65"/>
        <v>0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4.5" customHeight="1" x14ac:dyDescent="0.25">
      <c r="A70" s="19" t="s">
        <v>185</v>
      </c>
      <c r="B70" s="30" t="s">
        <v>80</v>
      </c>
      <c r="C70" s="66" t="s">
        <v>186</v>
      </c>
      <c r="D70" s="49">
        <v>20000</v>
      </c>
      <c r="E70" s="52">
        <v>0</v>
      </c>
      <c r="F70" s="24">
        <f t="shared" ref="F70:F72" si="73">D70+E70</f>
        <v>20000</v>
      </c>
      <c r="G70" s="23">
        <v>0</v>
      </c>
      <c r="H70" s="23">
        <v>0</v>
      </c>
      <c r="I70" s="23">
        <f t="shared" si="54"/>
        <v>0</v>
      </c>
      <c r="J70" s="23">
        <f t="shared" si="61"/>
        <v>0</v>
      </c>
      <c r="K70" s="22">
        <f t="shared" si="62"/>
        <v>20000</v>
      </c>
      <c r="L70" s="22">
        <f t="shared" si="63"/>
        <v>20000</v>
      </c>
      <c r="M70" s="22">
        <f t="shared" si="64"/>
        <v>20000</v>
      </c>
      <c r="N70" s="25">
        <f t="shared" si="65"/>
        <v>0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4.5" customHeight="1" x14ac:dyDescent="0.25">
      <c r="A71" s="19" t="s">
        <v>187</v>
      </c>
      <c r="B71" s="30" t="s">
        <v>80</v>
      </c>
      <c r="C71" s="30" t="s">
        <v>188</v>
      </c>
      <c r="D71" s="49">
        <v>1000</v>
      </c>
      <c r="E71" s="52">
        <v>0</v>
      </c>
      <c r="F71" s="24">
        <f t="shared" si="73"/>
        <v>1000</v>
      </c>
      <c r="G71" s="23">
        <v>0</v>
      </c>
      <c r="H71" s="23">
        <v>0</v>
      </c>
      <c r="I71" s="23">
        <f t="shared" si="54"/>
        <v>0</v>
      </c>
      <c r="J71" s="23">
        <f t="shared" si="61"/>
        <v>0</v>
      </c>
      <c r="K71" s="22">
        <f t="shared" ref="K71:K85" si="74">F71-H71</f>
        <v>1000</v>
      </c>
      <c r="L71" s="22">
        <f t="shared" ref="L71:L85" si="75">F71-I71</f>
        <v>1000</v>
      </c>
      <c r="M71" s="22">
        <f t="shared" ref="M71:M85" si="76">F71-J71</f>
        <v>1000</v>
      </c>
      <c r="N71" s="25">
        <f t="shared" ref="N71:N85" si="77">J71/F71</f>
        <v>0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4.5" customHeight="1" x14ac:dyDescent="0.25">
      <c r="A72" s="19" t="s">
        <v>189</v>
      </c>
      <c r="B72" s="30" t="s">
        <v>80</v>
      </c>
      <c r="C72" s="66" t="s">
        <v>190</v>
      </c>
      <c r="D72" s="49">
        <v>10000</v>
      </c>
      <c r="E72" s="52">
        <v>0</v>
      </c>
      <c r="F72" s="24">
        <f t="shared" si="73"/>
        <v>10000</v>
      </c>
      <c r="G72" s="23">
        <v>0</v>
      </c>
      <c r="H72" s="23">
        <v>0</v>
      </c>
      <c r="I72" s="23">
        <f t="shared" si="54"/>
        <v>0</v>
      </c>
      <c r="J72" s="23">
        <f t="shared" si="61"/>
        <v>0</v>
      </c>
      <c r="K72" s="22">
        <f t="shared" si="74"/>
        <v>10000</v>
      </c>
      <c r="L72" s="22">
        <f t="shared" si="75"/>
        <v>10000</v>
      </c>
      <c r="M72" s="22">
        <f t="shared" si="76"/>
        <v>10000</v>
      </c>
      <c r="N72" s="25">
        <f t="shared" si="77"/>
        <v>0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0.75" customHeight="1" x14ac:dyDescent="0.25">
      <c r="A73" s="19" t="s">
        <v>121</v>
      </c>
      <c r="B73" s="30" t="s">
        <v>80</v>
      </c>
      <c r="C73" s="30" t="s">
        <v>148</v>
      </c>
      <c r="D73" s="49">
        <v>8300</v>
      </c>
      <c r="E73" s="52">
        <v>0</v>
      </c>
      <c r="F73" s="22">
        <f t="shared" ref="F73:F75" si="78">D73-(-E73)</f>
        <v>8300</v>
      </c>
      <c r="G73" s="23">
        <v>0</v>
      </c>
      <c r="H73" s="23">
        <v>0</v>
      </c>
      <c r="I73" s="23">
        <f t="shared" si="54"/>
        <v>0</v>
      </c>
      <c r="J73" s="23">
        <f t="shared" si="61"/>
        <v>0</v>
      </c>
      <c r="K73" s="22">
        <f t="shared" si="74"/>
        <v>8300</v>
      </c>
      <c r="L73" s="22">
        <f t="shared" si="75"/>
        <v>8300</v>
      </c>
      <c r="M73" s="22">
        <f t="shared" si="76"/>
        <v>8300</v>
      </c>
      <c r="N73" s="25">
        <v>0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0.75" customHeight="1" x14ac:dyDescent="0.25">
      <c r="A74" s="19" t="s">
        <v>122</v>
      </c>
      <c r="B74" s="30" t="s">
        <v>80</v>
      </c>
      <c r="C74" s="15" t="s">
        <v>149</v>
      </c>
      <c r="D74" s="49">
        <v>13080</v>
      </c>
      <c r="E74" s="52">
        <v>0</v>
      </c>
      <c r="F74" s="22">
        <f t="shared" si="78"/>
        <v>13080</v>
      </c>
      <c r="G74" s="23">
        <v>0</v>
      </c>
      <c r="H74" s="23">
        <v>0</v>
      </c>
      <c r="I74" s="23">
        <f t="shared" si="54"/>
        <v>0</v>
      </c>
      <c r="J74" s="23">
        <f t="shared" si="61"/>
        <v>0</v>
      </c>
      <c r="K74" s="22">
        <f t="shared" si="74"/>
        <v>13080</v>
      </c>
      <c r="L74" s="22">
        <f t="shared" si="75"/>
        <v>13080</v>
      </c>
      <c r="M74" s="22">
        <f t="shared" si="76"/>
        <v>13080</v>
      </c>
      <c r="N74" s="25">
        <f t="shared" si="77"/>
        <v>0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0.75" customHeight="1" x14ac:dyDescent="0.25">
      <c r="A75" s="19" t="s">
        <v>191</v>
      </c>
      <c r="B75" s="30" t="s">
        <v>80</v>
      </c>
      <c r="C75" s="65" t="s">
        <v>192</v>
      </c>
      <c r="D75" s="49">
        <v>6300</v>
      </c>
      <c r="E75" s="52">
        <v>0</v>
      </c>
      <c r="F75" s="22">
        <f t="shared" si="78"/>
        <v>6300</v>
      </c>
      <c r="G75" s="23">
        <v>0</v>
      </c>
      <c r="H75" s="23">
        <v>0</v>
      </c>
      <c r="I75" s="23">
        <f t="shared" si="54"/>
        <v>0</v>
      </c>
      <c r="J75" s="23">
        <f t="shared" si="61"/>
        <v>0</v>
      </c>
      <c r="K75" s="22">
        <f t="shared" si="74"/>
        <v>6300</v>
      </c>
      <c r="L75" s="22">
        <f t="shared" si="75"/>
        <v>6300</v>
      </c>
      <c r="M75" s="22">
        <f t="shared" si="76"/>
        <v>6300</v>
      </c>
      <c r="N75" s="25">
        <v>0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0.75" customHeight="1" x14ac:dyDescent="0.25">
      <c r="A76" s="19" t="s">
        <v>163</v>
      </c>
      <c r="B76" s="30" t="s">
        <v>80</v>
      </c>
      <c r="C76" s="15" t="s">
        <v>97</v>
      </c>
      <c r="D76" s="49">
        <v>1000</v>
      </c>
      <c r="E76" s="52">
        <v>0</v>
      </c>
      <c r="F76" s="24">
        <f>D76+E76</f>
        <v>1000</v>
      </c>
      <c r="G76" s="23">
        <v>0</v>
      </c>
      <c r="H76" s="23">
        <v>0</v>
      </c>
      <c r="I76" s="23">
        <f t="shared" si="54"/>
        <v>0</v>
      </c>
      <c r="J76" s="23">
        <f t="shared" si="61"/>
        <v>0</v>
      </c>
      <c r="K76" s="22">
        <f t="shared" si="74"/>
        <v>1000</v>
      </c>
      <c r="L76" s="22">
        <f t="shared" si="75"/>
        <v>1000</v>
      </c>
      <c r="M76" s="22">
        <f t="shared" si="76"/>
        <v>1000</v>
      </c>
      <c r="N76" s="25">
        <f t="shared" si="77"/>
        <v>0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0.75" customHeight="1" x14ac:dyDescent="0.25">
      <c r="A77" s="19" t="s">
        <v>164</v>
      </c>
      <c r="B77" s="30" t="s">
        <v>80</v>
      </c>
      <c r="C77" s="15" t="s">
        <v>153</v>
      </c>
      <c r="D77" s="49">
        <v>216</v>
      </c>
      <c r="E77" s="52">
        <v>0</v>
      </c>
      <c r="F77" s="24">
        <f t="shared" ref="F77:F78" si="79">D77+E77</f>
        <v>216</v>
      </c>
      <c r="G77" s="23">
        <v>0</v>
      </c>
      <c r="H77" s="23">
        <v>0</v>
      </c>
      <c r="I77" s="23">
        <f t="shared" ref="I77:I78" si="80">H77</f>
        <v>0</v>
      </c>
      <c r="J77" s="23">
        <f t="shared" ref="J77:J78" si="81">H77</f>
        <v>0</v>
      </c>
      <c r="K77" s="22">
        <f t="shared" ref="K77:K78" si="82">F77-H77</f>
        <v>216</v>
      </c>
      <c r="L77" s="22">
        <f t="shared" ref="L77:L78" si="83">F77-I77</f>
        <v>216</v>
      </c>
      <c r="M77" s="22">
        <f t="shared" ref="M77:M78" si="84">F77-J77</f>
        <v>216</v>
      </c>
      <c r="N77" s="25">
        <f t="shared" ref="N77:N78" si="85">J77/F77</f>
        <v>0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0.75" customHeight="1" x14ac:dyDescent="0.25">
      <c r="A78" s="19" t="s">
        <v>123</v>
      </c>
      <c r="B78" s="34" t="s">
        <v>132</v>
      </c>
      <c r="C78" s="16" t="s">
        <v>152</v>
      </c>
      <c r="D78" s="49">
        <v>240000</v>
      </c>
      <c r="E78" s="52">
        <v>0</v>
      </c>
      <c r="F78" s="24">
        <f t="shared" si="79"/>
        <v>240000</v>
      </c>
      <c r="G78" s="23">
        <v>0</v>
      </c>
      <c r="H78" s="23">
        <v>0</v>
      </c>
      <c r="I78" s="23">
        <f t="shared" si="80"/>
        <v>0</v>
      </c>
      <c r="J78" s="23">
        <f t="shared" si="81"/>
        <v>0</v>
      </c>
      <c r="K78" s="22">
        <f t="shared" si="82"/>
        <v>240000</v>
      </c>
      <c r="L78" s="22">
        <f t="shared" si="83"/>
        <v>240000</v>
      </c>
      <c r="M78" s="22">
        <f t="shared" si="84"/>
        <v>240000</v>
      </c>
      <c r="N78" s="25">
        <f t="shared" si="85"/>
        <v>0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7.75" customHeight="1" x14ac:dyDescent="0.25">
      <c r="A79" s="19" t="s">
        <v>165</v>
      </c>
      <c r="B79" s="18" t="s">
        <v>155</v>
      </c>
      <c r="C79" s="16" t="s">
        <v>97</v>
      </c>
      <c r="D79" s="49">
        <v>23200</v>
      </c>
      <c r="E79" s="52">
        <v>0</v>
      </c>
      <c r="F79" s="22">
        <f t="shared" ref="F79" si="86">D79-(-E79)</f>
        <v>23200</v>
      </c>
      <c r="G79" s="23">
        <v>0</v>
      </c>
      <c r="H79" s="23">
        <v>0</v>
      </c>
      <c r="I79" s="23">
        <f t="shared" si="54"/>
        <v>0</v>
      </c>
      <c r="J79" s="23">
        <f t="shared" si="61"/>
        <v>0</v>
      </c>
      <c r="K79" s="22">
        <f t="shared" si="74"/>
        <v>23200</v>
      </c>
      <c r="L79" s="22">
        <f t="shared" si="75"/>
        <v>23200</v>
      </c>
      <c r="M79" s="22">
        <f t="shared" si="76"/>
        <v>23200</v>
      </c>
      <c r="N79" s="25">
        <f t="shared" si="77"/>
        <v>0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7.75" customHeight="1" x14ac:dyDescent="0.25">
      <c r="A80" s="19" t="s">
        <v>124</v>
      </c>
      <c r="B80" s="18" t="s">
        <v>155</v>
      </c>
      <c r="C80" s="16" t="s">
        <v>150</v>
      </c>
      <c r="D80" s="49">
        <v>33134</v>
      </c>
      <c r="E80" s="52">
        <v>0</v>
      </c>
      <c r="F80" s="24">
        <f>D80+E80</f>
        <v>33134</v>
      </c>
      <c r="G80" s="23">
        <v>0</v>
      </c>
      <c r="H80" s="23">
        <v>0</v>
      </c>
      <c r="I80" s="23">
        <f t="shared" ref="I80" si="87">H80</f>
        <v>0</v>
      </c>
      <c r="J80" s="23">
        <f t="shared" ref="J80" si="88">H80</f>
        <v>0</v>
      </c>
      <c r="K80" s="22">
        <f t="shared" ref="K80" si="89">F80-H80</f>
        <v>33134</v>
      </c>
      <c r="L80" s="22">
        <f t="shared" ref="L80" si="90">F80-I80</f>
        <v>33134</v>
      </c>
      <c r="M80" s="22">
        <f t="shared" ref="M80" si="91">F80-J80</f>
        <v>33134</v>
      </c>
      <c r="N80" s="25">
        <f t="shared" ref="N80" si="92">J80/F80</f>
        <v>0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3.75" customHeight="1" x14ac:dyDescent="0.25">
      <c r="A81" s="19" t="s">
        <v>193</v>
      </c>
      <c r="B81" s="18" t="s">
        <v>155</v>
      </c>
      <c r="C81" s="67" t="s">
        <v>174</v>
      </c>
      <c r="D81" s="49">
        <v>29600</v>
      </c>
      <c r="E81" s="52">
        <v>0</v>
      </c>
      <c r="F81" s="24">
        <f>D81+E81</f>
        <v>29600</v>
      </c>
      <c r="G81" s="23">
        <v>0</v>
      </c>
      <c r="H81" s="23">
        <v>0</v>
      </c>
      <c r="I81" s="23">
        <f t="shared" si="54"/>
        <v>0</v>
      </c>
      <c r="J81" s="23">
        <f t="shared" si="61"/>
        <v>0</v>
      </c>
      <c r="K81" s="22">
        <f t="shared" si="74"/>
        <v>29600</v>
      </c>
      <c r="L81" s="22">
        <f t="shared" si="75"/>
        <v>29600</v>
      </c>
      <c r="M81" s="22">
        <f t="shared" si="76"/>
        <v>29600</v>
      </c>
      <c r="N81" s="25">
        <f t="shared" si="77"/>
        <v>0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2.25" customHeight="1" x14ac:dyDescent="0.25">
      <c r="A82" s="19" t="s">
        <v>125</v>
      </c>
      <c r="B82" s="34" t="s">
        <v>133</v>
      </c>
      <c r="C82" s="15" t="s">
        <v>97</v>
      </c>
      <c r="D82" s="49">
        <v>85700</v>
      </c>
      <c r="E82" s="52">
        <v>0</v>
      </c>
      <c r="F82" s="24">
        <f>D82+E82</f>
        <v>85700</v>
      </c>
      <c r="G82" s="23">
        <v>0</v>
      </c>
      <c r="H82" s="23">
        <v>0</v>
      </c>
      <c r="I82" s="23">
        <f t="shared" si="54"/>
        <v>0</v>
      </c>
      <c r="J82" s="23">
        <f t="shared" si="61"/>
        <v>0</v>
      </c>
      <c r="K82" s="22">
        <f t="shared" si="74"/>
        <v>85700</v>
      </c>
      <c r="L82" s="22">
        <f t="shared" si="75"/>
        <v>85700</v>
      </c>
      <c r="M82" s="22">
        <f t="shared" si="76"/>
        <v>85700</v>
      </c>
      <c r="N82" s="25">
        <f t="shared" si="77"/>
        <v>0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0.75" customHeight="1" x14ac:dyDescent="0.25">
      <c r="A83" s="19" t="s">
        <v>194</v>
      </c>
      <c r="B83" s="18" t="s">
        <v>155</v>
      </c>
      <c r="C83" s="15" t="s">
        <v>195</v>
      </c>
      <c r="D83" s="49">
        <v>4000</v>
      </c>
      <c r="E83" s="52">
        <v>0</v>
      </c>
      <c r="F83" s="24">
        <f>D83+E83</f>
        <v>4000</v>
      </c>
      <c r="G83" s="23">
        <v>0</v>
      </c>
      <c r="H83" s="23">
        <v>0</v>
      </c>
      <c r="I83" s="23">
        <f t="shared" si="54"/>
        <v>0</v>
      </c>
      <c r="J83" s="23">
        <f t="shared" si="61"/>
        <v>0</v>
      </c>
      <c r="K83" s="22">
        <f t="shared" si="74"/>
        <v>4000</v>
      </c>
      <c r="L83" s="22">
        <f t="shared" si="75"/>
        <v>4000</v>
      </c>
      <c r="M83" s="22">
        <f t="shared" si="76"/>
        <v>4000</v>
      </c>
      <c r="N83" s="25">
        <f t="shared" si="77"/>
        <v>0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9.25" customHeight="1" x14ac:dyDescent="0.25">
      <c r="A84" s="19" t="s">
        <v>126</v>
      </c>
      <c r="B84" s="34" t="s">
        <v>133</v>
      </c>
      <c r="C84" s="15" t="s">
        <v>153</v>
      </c>
      <c r="D84" s="49">
        <v>650</v>
      </c>
      <c r="E84" s="52">
        <v>0</v>
      </c>
      <c r="F84" s="22">
        <f t="shared" ref="F84" si="93">D84-(-E84)</f>
        <v>650</v>
      </c>
      <c r="G84" s="23">
        <v>0</v>
      </c>
      <c r="H84" s="23">
        <v>0</v>
      </c>
      <c r="I84" s="23">
        <f t="shared" si="54"/>
        <v>0</v>
      </c>
      <c r="J84" s="23">
        <f t="shared" si="61"/>
        <v>0</v>
      </c>
      <c r="K84" s="22">
        <f t="shared" si="74"/>
        <v>650</v>
      </c>
      <c r="L84" s="22">
        <f t="shared" si="75"/>
        <v>650</v>
      </c>
      <c r="M84" s="22">
        <f t="shared" si="76"/>
        <v>650</v>
      </c>
      <c r="N84" s="25">
        <f t="shared" si="77"/>
        <v>0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9" t="s">
        <v>127</v>
      </c>
      <c r="B85" s="17" t="s">
        <v>156</v>
      </c>
      <c r="C85" s="19" t="s">
        <v>154</v>
      </c>
      <c r="D85" s="49">
        <v>696755.45</v>
      </c>
      <c r="E85" s="52">
        <v>0</v>
      </c>
      <c r="F85" s="24">
        <f t="shared" ref="F85" si="94">D85-E85</f>
        <v>696755.45</v>
      </c>
      <c r="G85" s="23">
        <v>0</v>
      </c>
      <c r="H85" s="23">
        <v>0</v>
      </c>
      <c r="I85" s="23">
        <f t="shared" si="54"/>
        <v>0</v>
      </c>
      <c r="J85" s="23">
        <f t="shared" si="61"/>
        <v>0</v>
      </c>
      <c r="K85" s="22">
        <f t="shared" si="74"/>
        <v>696755.45</v>
      </c>
      <c r="L85" s="22">
        <f t="shared" si="75"/>
        <v>696755.45</v>
      </c>
      <c r="M85" s="22">
        <f t="shared" si="76"/>
        <v>696755.45</v>
      </c>
      <c r="N85" s="25">
        <f t="shared" si="77"/>
        <v>0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5" t="s">
        <v>146</v>
      </c>
      <c r="B86" s="56"/>
      <c r="C86" s="57"/>
      <c r="D86" s="38">
        <f>SUM(D49:D85)</f>
        <v>2025605.8099999998</v>
      </c>
      <c r="E86" s="53">
        <f>SUM(E49:E85)</f>
        <v>0</v>
      </c>
      <c r="F86" s="38">
        <f>SUM(F49:F85)</f>
        <v>2025605.8099999998</v>
      </c>
      <c r="G86" s="53">
        <f>SUM(G49:G85)</f>
        <v>0</v>
      </c>
      <c r="H86" s="38">
        <f>SUM(H49:H85)</f>
        <v>38202.06</v>
      </c>
      <c r="I86" s="38">
        <f>SUM(I49:I85)</f>
        <v>38202.06</v>
      </c>
      <c r="J86" s="38">
        <f>SUM(J49:J85)</f>
        <v>38202.06</v>
      </c>
      <c r="K86" s="38">
        <f>SUM(K49:K85)</f>
        <v>1987403.7499999998</v>
      </c>
      <c r="L86" s="38">
        <f>SUM(L49:L85)</f>
        <v>1987403.7499999998</v>
      </c>
      <c r="M86" s="38">
        <f>SUM(M49:M85)</f>
        <v>1987403.7499999998</v>
      </c>
      <c r="N86" s="38">
        <f>SUM(N49:N85)</f>
        <v>0.55455223617556237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8" t="s">
        <v>157</v>
      </c>
      <c r="B87" s="58"/>
      <c r="C87" s="58"/>
      <c r="D87" s="50">
        <f>D47+D86</f>
        <v>2693219.8</v>
      </c>
      <c r="E87" s="54">
        <f>E47+E86</f>
        <v>0</v>
      </c>
      <c r="F87" s="50">
        <f>F47+F86</f>
        <v>2693219.8</v>
      </c>
      <c r="G87" s="54">
        <f>G47+G86</f>
        <v>0</v>
      </c>
      <c r="H87" s="50">
        <f>H47+H86</f>
        <v>67017.540000000008</v>
      </c>
      <c r="I87" s="50">
        <f>I47+I86</f>
        <v>67017.540000000008</v>
      </c>
      <c r="J87" s="50">
        <f>J47+J86</f>
        <v>67017.540000000008</v>
      </c>
      <c r="K87" s="50">
        <f>K47+K86</f>
        <v>2626202.2599999998</v>
      </c>
      <c r="L87" s="50">
        <f>L47+L86</f>
        <v>2626202.2599999998</v>
      </c>
      <c r="M87" s="50">
        <f>M47+M86</f>
        <v>2626202.2599999998</v>
      </c>
      <c r="N87" s="50">
        <f>N47+N86</f>
        <v>1.2363948820181703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5"/>
      <c r="B88" s="47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5"/>
      <c r="B89" s="48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B90" s="48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B91" s="45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B92" s="48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B93" s="47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5"/>
      <c r="B94" s="48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5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4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4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4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4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mergeCells count="5">
    <mergeCell ref="A86:C86"/>
    <mergeCell ref="A87:C87"/>
    <mergeCell ref="A48:N48"/>
    <mergeCell ref="A47:C47"/>
    <mergeCell ref="A2:N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15</v>
      </c>
      <c r="B1" s="51">
        <v>45322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16</v>
      </c>
      <c r="B2" s="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18</v>
      </c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19</v>
      </c>
      <c r="B4" s="2" t="s">
        <v>159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20</v>
      </c>
      <c r="B5" s="5" t="s">
        <v>160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21</v>
      </c>
      <c r="B6" s="2" t="s">
        <v>161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6" t="s">
        <v>22</v>
      </c>
      <c r="B7" s="7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tabSelected="1" workbookViewId="0">
      <selection activeCell="B9" sqref="B9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8" t="s">
        <v>24</v>
      </c>
      <c r="B1" s="7" t="s">
        <v>162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8" t="s">
        <v>2</v>
      </c>
      <c r="B2" s="7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9" t="s">
        <v>26</v>
      </c>
      <c r="B3" s="9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0" t="s">
        <v>0</v>
      </c>
      <c r="B4" s="11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0" t="s">
        <v>1</v>
      </c>
      <c r="B5" s="11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0" t="s">
        <v>2</v>
      </c>
      <c r="B6" s="11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0" t="s">
        <v>3</v>
      </c>
      <c r="B7" s="11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0" t="s">
        <v>4</v>
      </c>
      <c r="B8" s="11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0" t="s">
        <v>5</v>
      </c>
      <c r="B9" s="11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0" t="s">
        <v>6</v>
      </c>
      <c r="B10" s="11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0" t="s">
        <v>7</v>
      </c>
      <c r="B11" s="11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0" t="s">
        <v>8</v>
      </c>
      <c r="B12" s="11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0" t="s">
        <v>9</v>
      </c>
      <c r="B13" s="11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0" t="s">
        <v>10</v>
      </c>
      <c r="B14" s="11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0" t="s">
        <v>11</v>
      </c>
      <c r="B15" s="11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0" t="s">
        <v>12</v>
      </c>
      <c r="B16" s="11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0" t="s">
        <v>13</v>
      </c>
      <c r="B17" s="11" t="s">
        <v>41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2011-04-20T17:22:00Z</dcterms:created>
  <dcterms:modified xsi:type="dcterms:W3CDTF">2024-05-21T23:56:38Z</dcterms:modified>
</cp:coreProperties>
</file>